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3040" windowHeight="91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'List1'!$A$1:$E$35</definedName>
  </definedNames>
  <calcPr calcId="162913"/>
</workbook>
</file>

<file path=xl/sharedStrings.xml><?xml version="1.0" encoding="utf-8"?>
<sst xmlns="http://schemas.openxmlformats.org/spreadsheetml/2006/main" count="37" uniqueCount="37">
  <si>
    <t>Název dílu</t>
  </si>
  <si>
    <t>Cena za ks (bez DPH)</t>
  </si>
  <si>
    <t>Cena celkem (bez DPH)</t>
  </si>
  <si>
    <t>Přední okno</t>
  </si>
  <si>
    <t>Zadní okno</t>
  </si>
  <si>
    <t>Levé vnější zrcátko s držákem</t>
  </si>
  <si>
    <t>Přední světlo levé</t>
  </si>
  <si>
    <t>Přední světlo pravé</t>
  </si>
  <si>
    <t>Zadní světlo levé</t>
  </si>
  <si>
    <t>Zadní světlo pravé</t>
  </si>
  <si>
    <t>Dodavatel vyplní žlutá pole</t>
  </si>
  <si>
    <t>4.3. Vybranné náhradní díly  - garantované ceny</t>
  </si>
  <si>
    <t>Nabídková cena 12m trolejbusu bez DPH (Kč)</t>
  </si>
  <si>
    <t xml:space="preserve">Nabídková cena 18m trolejbusu bez DPH (Kč) </t>
  </si>
  <si>
    <t>Skla dveří předních</t>
  </si>
  <si>
    <t>Pravé vnější zrcátko s držákem</t>
  </si>
  <si>
    <t xml:space="preserve">Přední nárazník </t>
  </si>
  <si>
    <t>Zadní nárazník</t>
  </si>
  <si>
    <t>Počet dílů ks/ trolejbus a životnost</t>
  </si>
  <si>
    <t xml:space="preserve">Celoživotní náklady ND na opravy po haváriích a mimořádných událostech celkem </t>
  </si>
  <si>
    <t>Hodnota LCC  12m trolejbusu bez DPH (Kč)</t>
  </si>
  <si>
    <t>Hodnota LCC 18m trolejbusu bez DPH (Kč)</t>
  </si>
  <si>
    <t>Hodnota LCC vyhovuje podmínce pro 12m trolejbus</t>
  </si>
  <si>
    <t>Hodnota LCC vyhovuje podmínce pro 18m trolejbus</t>
  </si>
  <si>
    <t xml:space="preserve">Délka vozidla 12m </t>
  </si>
  <si>
    <t>Šířka vozidla 12m</t>
  </si>
  <si>
    <t>Maximální obsaditelnost 12m</t>
  </si>
  <si>
    <t>Celkový počet sedadel 12m trolejbusu</t>
  </si>
  <si>
    <t>Celkový počet sedadel bezbariérově přístupných 12m trolejbusu</t>
  </si>
  <si>
    <t xml:space="preserve">Délka vozidla 18m </t>
  </si>
  <si>
    <t>Šířka vozidla 18m</t>
  </si>
  <si>
    <t>Maximální obsaditelnost 18m</t>
  </si>
  <si>
    <t>Celkový počet sedadel bezbariérově přístupných 18m trolejbusu</t>
  </si>
  <si>
    <t>Celkový počet sedadel 18m trolejbusu</t>
  </si>
  <si>
    <t>Nabídková celková cena dodávky</t>
  </si>
  <si>
    <t>Boční okna (sada pro 12m)</t>
  </si>
  <si>
    <t>Boční okna (sada pro 18m)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</si>
</sst>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164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 style="medium"/>
      <top style="thick"/>
      <bottom/>
    </border>
    <border>
      <left style="thick"/>
      <right/>
      <top/>
      <bottom style="medium"/>
    </border>
    <border>
      <left/>
      <right style="medium"/>
      <top/>
      <bottom style="medium"/>
    </border>
    <border>
      <left/>
      <right style="thick"/>
      <top/>
      <bottom style="medium"/>
    </border>
    <border>
      <left style="thick"/>
      <right style="thick"/>
      <top style="thick"/>
      <bottom style="thick"/>
    </border>
    <border>
      <left style="thick"/>
      <right style="thick"/>
      <top/>
      <bottom style="medium"/>
    </border>
    <border>
      <left style="thick"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/>
      <right style="thick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/>
      <top style="medium"/>
      <bottom style="medium"/>
    </border>
    <border>
      <left style="thick"/>
      <right style="medium"/>
      <top style="thick"/>
      <bottom/>
    </border>
    <border>
      <left/>
      <right style="thick"/>
      <top style="thick"/>
      <bottom/>
    </border>
    <border>
      <left style="thick"/>
      <right style="thick"/>
      <top style="medium"/>
      <bottom style="medium"/>
    </border>
    <border>
      <left/>
      <right style="medium"/>
      <top style="medium"/>
      <bottom style="medium"/>
    </border>
    <border>
      <left/>
      <right style="thick"/>
      <top style="medium"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 style="medium">
        <color rgb="FF000000"/>
      </right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on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right" vertical="top" wrapText="1"/>
    </xf>
    <xf numFmtId="6" fontId="3" fillId="0" borderId="4" xfId="0" applyNumberFormat="1" applyFont="1" applyBorder="1" applyAlignment="1">
      <alignment horizontal="right" vertical="top" wrapText="1"/>
    </xf>
    <xf numFmtId="0" fontId="0" fillId="2" borderId="5" xfId="0" applyFill="1" applyBorder="1"/>
    <xf numFmtId="164" fontId="3" fillId="2" borderId="6" xfId="0" applyNumberFormat="1" applyFont="1" applyFill="1" applyBorder="1" applyAlignment="1" applyProtection="1">
      <alignment vertical="top" wrapText="1"/>
      <protection locked="0"/>
    </xf>
    <xf numFmtId="164" fontId="0" fillId="2" borderId="7" xfId="0" applyNumberFormat="1" applyFont="1" applyFill="1" applyBorder="1" applyAlignment="1" applyProtection="1">
      <alignment vertical="top" wrapText="1"/>
      <protection locked="0"/>
    </xf>
    <xf numFmtId="1" fontId="0" fillId="2" borderId="8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1" fontId="0" fillId="2" borderId="10" xfId="0" applyNumberFormat="1" applyFill="1" applyBorder="1" applyAlignment="1" applyProtection="1">
      <alignment vertical="center"/>
      <protection locked="0"/>
    </xf>
    <xf numFmtId="6" fontId="4" fillId="0" borderId="11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164" fontId="2" fillId="0" borderId="12" xfId="0" applyNumberFormat="1" applyFont="1" applyBorder="1" applyAlignment="1" applyProtection="1">
      <alignment vertical="center"/>
      <protection hidden="1"/>
    </xf>
    <xf numFmtId="164" fontId="2" fillId="2" borderId="12" xfId="0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4" fontId="3" fillId="2" borderId="19" xfId="0" applyNumberFormat="1" applyFont="1" applyFill="1" applyBorder="1" applyAlignment="1" applyProtection="1">
      <alignment vertical="top" wrapText="1"/>
      <protection locked="0"/>
    </xf>
    <xf numFmtId="0" fontId="3" fillId="0" borderId="20" xfId="0" applyFont="1" applyBorder="1" applyAlignment="1">
      <alignment horizontal="right" vertical="top" wrapText="1"/>
    </xf>
    <xf numFmtId="6" fontId="3" fillId="0" borderId="21" xfId="0" applyNumberFormat="1" applyFont="1" applyBorder="1" applyAlignment="1">
      <alignment horizontal="right" vertical="top" wrapText="1"/>
    </xf>
    <xf numFmtId="0" fontId="2" fillId="0" borderId="22" xfId="0" applyFont="1" applyBorder="1" applyAlignment="1">
      <alignment vertical="center" wrapText="1"/>
    </xf>
    <xf numFmtId="0" fontId="0" fillId="0" borderId="23" xfId="0" applyFont="1" applyBorder="1"/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vertical="center"/>
    </xf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vertical="center"/>
    </xf>
    <xf numFmtId="0" fontId="0" fillId="0" borderId="31" xfId="0" applyBorder="1"/>
    <xf numFmtId="0" fontId="0" fillId="0" borderId="32" xfId="0" applyBorder="1"/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workbookViewId="0" topLeftCell="A1">
      <selection activeCell="D13" sqref="D13"/>
    </sheetView>
  </sheetViews>
  <sheetFormatPr defaultColWidth="9.140625" defaultRowHeight="15"/>
  <cols>
    <col min="1" max="1" width="30.28125" style="0" customWidth="1"/>
    <col min="2" max="3" width="19.57421875" style="0" customWidth="1"/>
    <col min="4" max="4" width="24.28125" style="0" customWidth="1"/>
    <col min="5" max="5" width="32.57421875" style="13" customWidth="1"/>
    <col min="7" max="9" width="8.57421875" style="0" customWidth="1"/>
  </cols>
  <sheetData>
    <row r="1" spans="1:5" ht="32.45" customHeight="1" thickBot="1" thickTop="1">
      <c r="A1" s="25" t="s">
        <v>34</v>
      </c>
      <c r="B1" s="26"/>
      <c r="C1" s="26"/>
      <c r="D1" s="26"/>
      <c r="E1" s="14">
        <f>(E2*33)+(E3*20)+D33</f>
        <v>0</v>
      </c>
    </row>
    <row r="2" spans="1:5" ht="16.5" thickBot="1" thickTop="1">
      <c r="A2" s="25" t="s">
        <v>12</v>
      </c>
      <c r="B2" s="26"/>
      <c r="C2" s="26"/>
      <c r="D2" s="26"/>
      <c r="E2" s="15"/>
    </row>
    <row r="3" spans="1:5" ht="16.5" thickBot="1" thickTop="1">
      <c r="A3" s="25" t="s">
        <v>13</v>
      </c>
      <c r="B3" s="26"/>
      <c r="C3" s="26"/>
      <c r="D3" s="26"/>
      <c r="E3" s="15"/>
    </row>
    <row r="4" spans="1:5" ht="16.5" thickBot="1" thickTop="1">
      <c r="A4" s="25" t="s">
        <v>20</v>
      </c>
      <c r="B4" s="26"/>
      <c r="C4" s="26"/>
      <c r="D4" s="26"/>
      <c r="E4" s="15"/>
    </row>
    <row r="5" spans="1:5" ht="16.5" thickBot="1" thickTop="1">
      <c r="A5" s="25" t="s">
        <v>21</v>
      </c>
      <c r="B5" s="26"/>
      <c r="C5" s="26"/>
      <c r="D5" s="26"/>
      <c r="E5" s="15"/>
    </row>
    <row r="6" spans="1:5" ht="16.5" thickBot="1" thickTop="1">
      <c r="A6" s="25" t="s">
        <v>22</v>
      </c>
      <c r="B6" s="26"/>
      <c r="C6" s="26"/>
      <c r="D6" s="26"/>
      <c r="E6" s="14" t="str">
        <f>IF(E2&gt;0,IF((E4/E2)&gt;0.250001,"NE","ANO")," ")</f>
        <v xml:space="preserve"> </v>
      </c>
    </row>
    <row r="7" spans="1:5" ht="16.5" thickBot="1" thickTop="1">
      <c r="A7" s="25" t="s">
        <v>23</v>
      </c>
      <c r="B7" s="26"/>
      <c r="C7" s="26"/>
      <c r="D7" s="26"/>
      <c r="E7" s="14" t="str">
        <f>IF(E3&gt;0,IF((E5/E3)&gt;0.250001,"NE","ANO")," ")</f>
        <v xml:space="preserve"> </v>
      </c>
    </row>
    <row r="8" spans="1:5" ht="15.75" thickTop="1">
      <c r="A8" s="36" t="s">
        <v>24</v>
      </c>
      <c r="B8" s="37"/>
      <c r="C8" s="38"/>
      <c r="D8" s="9"/>
      <c r="E8" s="16" t="str">
        <f>IF(AND(D8&gt;11499,D8&lt;12501),"ANO","NE")</f>
        <v>NE</v>
      </c>
    </row>
    <row r="9" spans="1:5" ht="15">
      <c r="A9" s="30" t="s">
        <v>25</v>
      </c>
      <c r="B9" s="31"/>
      <c r="C9" s="32"/>
      <c r="D9" s="10"/>
      <c r="E9" s="17" t="str">
        <f>IF(AND(D9&gt;2499,D9&lt;2551),"ANO","NE")</f>
        <v>NE</v>
      </c>
    </row>
    <row r="10" spans="1:5" ht="15">
      <c r="A10" s="30" t="s">
        <v>26</v>
      </c>
      <c r="B10" s="31"/>
      <c r="C10" s="32"/>
      <c r="D10" s="10"/>
      <c r="E10" s="17" t="str">
        <f>IF(D10&gt;79,"ANO","NE")</f>
        <v>NE</v>
      </c>
    </row>
    <row r="11" spans="1:5" ht="15">
      <c r="A11" s="30" t="s">
        <v>28</v>
      </c>
      <c r="B11" s="31"/>
      <c r="C11" s="32"/>
      <c r="D11" s="10"/>
      <c r="E11" s="17" t="str">
        <f>IF(D11&gt;5,"ANO","NE")</f>
        <v>NE</v>
      </c>
    </row>
    <row r="12" spans="1:5" ht="19.9" customHeight="1" thickBot="1">
      <c r="A12" s="33" t="s">
        <v>27</v>
      </c>
      <c r="B12" s="34"/>
      <c r="C12" s="35"/>
      <c r="D12" s="11"/>
      <c r="E12" s="18" t="str">
        <f>IF(D12&gt;25,"ANO","NE")</f>
        <v>NE</v>
      </c>
    </row>
    <row r="13" spans="1:5" ht="15" customHeight="1" thickTop="1">
      <c r="A13" s="36" t="s">
        <v>29</v>
      </c>
      <c r="B13" s="37"/>
      <c r="C13" s="38"/>
      <c r="D13" s="9"/>
      <c r="E13" s="16" t="str">
        <f>IF(AND(D13&gt;17799,D13&lt;18751),"ANO","NE")</f>
        <v>NE</v>
      </c>
    </row>
    <row r="14" spans="1:5" ht="15" customHeight="1">
      <c r="A14" s="30" t="s">
        <v>30</v>
      </c>
      <c r="B14" s="31"/>
      <c r="C14" s="32"/>
      <c r="D14" s="10"/>
      <c r="E14" s="17" t="str">
        <f>IF(AND(D14&gt;2499,D14&lt;2551),"ANO","NE")</f>
        <v>NE</v>
      </c>
    </row>
    <row r="15" spans="1:5" ht="15" customHeight="1">
      <c r="A15" s="30" t="s">
        <v>31</v>
      </c>
      <c r="B15" s="31"/>
      <c r="C15" s="32"/>
      <c r="D15" s="10"/>
      <c r="E15" s="17" t="str">
        <f>IF(D15&gt;114,"ANO","NE")</f>
        <v>NE</v>
      </c>
    </row>
    <row r="16" spans="1:5" ht="15" customHeight="1">
      <c r="A16" s="30" t="s">
        <v>32</v>
      </c>
      <c r="B16" s="31"/>
      <c r="C16" s="32"/>
      <c r="D16" s="10"/>
      <c r="E16" s="17" t="str">
        <f>IF(D16&gt;5,"ANO","NE")</f>
        <v>NE</v>
      </c>
    </row>
    <row r="17" spans="1:5" ht="15" customHeight="1" thickBot="1">
      <c r="A17" s="33" t="s">
        <v>33</v>
      </c>
      <c r="B17" s="34"/>
      <c r="C17" s="35"/>
      <c r="D17" s="11"/>
      <c r="E17" s="18" t="str">
        <f>IF(D17&gt;40,"ANO","NE")</f>
        <v>NE</v>
      </c>
    </row>
    <row r="18" spans="1:4" ht="16.9" customHeight="1" thickBot="1" thickTop="1">
      <c r="A18" s="27" t="s">
        <v>11</v>
      </c>
      <c r="B18" s="28"/>
      <c r="C18" s="28"/>
      <c r="D18" s="29"/>
    </row>
    <row r="19" spans="1:4" ht="31.15" customHeight="1" thickBot="1" thickTop="1">
      <c r="A19" s="20" t="s">
        <v>0</v>
      </c>
      <c r="B19" s="2" t="s">
        <v>1</v>
      </c>
      <c r="C19" s="2" t="s">
        <v>18</v>
      </c>
      <c r="D19" s="21" t="s">
        <v>2</v>
      </c>
    </row>
    <row r="20" spans="1:4" ht="14.45" customHeight="1" thickBot="1">
      <c r="A20" s="19" t="s">
        <v>3</v>
      </c>
      <c r="B20" s="22"/>
      <c r="C20" s="23">
        <v>4</v>
      </c>
      <c r="D20" s="24">
        <f aca="true" t="shared" si="0" ref="D20:D32">C20*B20</f>
        <v>0</v>
      </c>
    </row>
    <row r="21" spans="1:4" ht="14.45" customHeight="1" thickBot="1">
      <c r="A21" s="3" t="s">
        <v>4</v>
      </c>
      <c r="B21" s="7"/>
      <c r="C21" s="4">
        <v>1</v>
      </c>
      <c r="D21" s="5">
        <f t="shared" si="0"/>
        <v>0</v>
      </c>
    </row>
    <row r="22" spans="1:4" ht="14.45" customHeight="1" thickBot="1">
      <c r="A22" s="3" t="s">
        <v>14</v>
      </c>
      <c r="B22" s="7"/>
      <c r="C22" s="4">
        <v>1</v>
      </c>
      <c r="D22" s="5">
        <f t="shared" si="0"/>
        <v>0</v>
      </c>
    </row>
    <row r="23" spans="1:4" ht="14.45" customHeight="1" thickBot="1">
      <c r="A23" s="3" t="s">
        <v>35</v>
      </c>
      <c r="B23" s="7"/>
      <c r="C23" s="4">
        <v>1</v>
      </c>
      <c r="D23" s="5">
        <f t="shared" si="0"/>
        <v>0</v>
      </c>
    </row>
    <row r="24" spans="1:4" ht="14.45" customHeight="1" thickBot="1">
      <c r="A24" s="3" t="s">
        <v>36</v>
      </c>
      <c r="B24" s="7"/>
      <c r="C24" s="4">
        <v>1</v>
      </c>
      <c r="D24" s="5">
        <f t="shared" si="0"/>
        <v>0</v>
      </c>
    </row>
    <row r="25" spans="1:4" ht="14.45" customHeight="1" thickBot="1">
      <c r="A25" s="3" t="s">
        <v>15</v>
      </c>
      <c r="B25" s="7"/>
      <c r="C25" s="4">
        <v>1</v>
      </c>
      <c r="D25" s="5">
        <f t="shared" si="0"/>
        <v>0</v>
      </c>
    </row>
    <row r="26" spans="1:4" ht="14.45" customHeight="1" thickBot="1">
      <c r="A26" s="3" t="s">
        <v>5</v>
      </c>
      <c r="B26" s="7"/>
      <c r="C26" s="4">
        <v>1</v>
      </c>
      <c r="D26" s="5">
        <f t="shared" si="0"/>
        <v>0</v>
      </c>
    </row>
    <row r="27" spans="1:4" ht="14.45" customHeight="1" thickBot="1">
      <c r="A27" s="3" t="s">
        <v>16</v>
      </c>
      <c r="B27" s="7"/>
      <c r="C27" s="4">
        <v>4</v>
      </c>
      <c r="D27" s="5">
        <f t="shared" si="0"/>
        <v>0</v>
      </c>
    </row>
    <row r="28" spans="1:4" ht="14.45" customHeight="1" thickBot="1">
      <c r="A28" s="3" t="s">
        <v>17</v>
      </c>
      <c r="B28" s="7"/>
      <c r="C28" s="4">
        <v>1</v>
      </c>
      <c r="D28" s="5">
        <f t="shared" si="0"/>
        <v>0</v>
      </c>
    </row>
    <row r="29" spans="1:4" ht="14.45" customHeight="1" thickBot="1">
      <c r="A29" s="3" t="s">
        <v>6</v>
      </c>
      <c r="B29" s="7"/>
      <c r="C29" s="4">
        <v>2</v>
      </c>
      <c r="D29" s="5">
        <f t="shared" si="0"/>
        <v>0</v>
      </c>
    </row>
    <row r="30" spans="1:4" ht="14.45" customHeight="1" thickBot="1">
      <c r="A30" s="3" t="s">
        <v>7</v>
      </c>
      <c r="B30" s="7"/>
      <c r="C30" s="4">
        <v>2</v>
      </c>
      <c r="D30" s="5">
        <f t="shared" si="0"/>
        <v>0</v>
      </c>
    </row>
    <row r="31" spans="1:4" ht="14.45" customHeight="1" thickBot="1">
      <c r="A31" s="3" t="s">
        <v>8</v>
      </c>
      <c r="B31" s="7"/>
      <c r="C31" s="4">
        <v>2</v>
      </c>
      <c r="D31" s="5">
        <f t="shared" si="0"/>
        <v>0</v>
      </c>
    </row>
    <row r="32" spans="1:4" ht="14.45" customHeight="1" thickBot="1">
      <c r="A32" s="3" t="s">
        <v>9</v>
      </c>
      <c r="B32" s="8"/>
      <c r="C32" s="4">
        <v>2</v>
      </c>
      <c r="D32" s="5">
        <f t="shared" si="0"/>
        <v>0</v>
      </c>
    </row>
    <row r="33" spans="1:4" ht="16.5" thickBot="1" thickTop="1">
      <c r="A33" s="39" t="s">
        <v>19</v>
      </c>
      <c r="B33" s="40"/>
      <c r="C33" s="41"/>
      <c r="D33" s="12">
        <f>(D20+D21+D22+D23+D25+D26+D27+D28+D29+D30+D31+D32)*33+(D20+D21+D22+D24+D25+D26+D27+D28+D29+D30+D31+D32)*20</f>
        <v>0</v>
      </c>
    </row>
    <row r="34" spans="1:4" ht="16.5" thickBot="1" thickTop="1">
      <c r="A34" s="1"/>
      <c r="B34" s="1"/>
      <c r="C34" s="1"/>
      <c r="D34" s="1"/>
    </row>
    <row r="35" spans="1:4" ht="16.5" thickBot="1" thickTop="1">
      <c r="A35" s="6" t="s">
        <v>10</v>
      </c>
      <c r="B35" s="1"/>
      <c r="C35" s="1"/>
      <c r="D35" s="1"/>
    </row>
    <row r="36" ht="15.75" thickTop="1"/>
  </sheetData>
  <sheetProtection algorithmName="SHA-512" hashValue="4WLqzoCmvwMRB0outsmCk+84LqxUvOhUg3yFcetgTJokYzI6LcInXnkVw/EmLRyckK6A3ZrKpHDJkKZc09dHbA==" saltValue="MWcNj4dPqFFpKUK+jyR37Q==" spinCount="100000" sheet="1" objects="1" scenarios="1"/>
  <mergeCells count="19">
    <mergeCell ref="A33:C33"/>
    <mergeCell ref="A7:D7"/>
    <mergeCell ref="A8:C8"/>
    <mergeCell ref="A15:C15"/>
    <mergeCell ref="A16:C16"/>
    <mergeCell ref="A17:C17"/>
    <mergeCell ref="A13:C13"/>
    <mergeCell ref="A14:C14"/>
    <mergeCell ref="A18:D18"/>
    <mergeCell ref="A11:C11"/>
    <mergeCell ref="A12:C12"/>
    <mergeCell ref="A9:C9"/>
    <mergeCell ref="A10:C10"/>
    <mergeCell ref="A1:D1"/>
    <mergeCell ref="A3:D3"/>
    <mergeCell ref="A4:D4"/>
    <mergeCell ref="A5:D5"/>
    <mergeCell ref="A6:D6"/>
    <mergeCell ref="A2:D2"/>
  </mergeCells>
  <dataValidations count="13">
    <dataValidation type="whole" allowBlank="1" showInputMessage="1" showErrorMessage="1" promptTitle="Zadejte hodnotu" prompt="šířky vozidla v mm" errorTitle="Vaše hodnota" error="je mimo stanovené hranice_x000a_(zadáváte hodnotu v mm?)" sqref="D9 D14">
      <formula1>2400</formula1>
      <formula2>2700</formula2>
    </dataValidation>
    <dataValidation allowBlank="1" showInputMessage="1" showErrorMessage="1" promptTitle="Zadejte hodnotu" prompt="LCC po dobu garantované_x000a_provozní spolehlivosti (kč)" sqref="E4:E5"/>
    <dataValidation type="whole" allowBlank="1" showInputMessage="1" showErrorMessage="1" promptTitle="Zadejte hodnotu" prompt="kupní cenu vozidla bez DPH (kč)" sqref="E3">
      <formula1>12000000</formula1>
      <formula2>20000000</formula2>
    </dataValidation>
    <dataValidation type="whole" allowBlank="1" showInputMessage="1" showErrorMessage="1" sqref="E1">
      <formula1>0</formula1>
      <formula2>40000000000</formula2>
    </dataValidation>
    <dataValidation type="whole" allowBlank="1" showInputMessage="1" showErrorMessage="1" promptTitle="Zadejte hodnotu" prompt="kupní cenu vozidla bez DPH (kč)" sqref="E2">
      <formula1>8000000</formula1>
      <formula2>15000000</formula2>
    </dataValidation>
    <dataValidation allowBlank="1" showInputMessage="1" showErrorMessage="1" promptTitle="Zadejte hodnotu" prompt="garantované ceny vybraného náhradního dílu (kč)" sqref="B20:B32"/>
    <dataValidation type="whole" allowBlank="1" showInputMessage="1" showErrorMessage="1" promptTitle="Zadejte hodnotu" prompt="délky vozidla v mm" errorTitle="Vaše hodnota" error="je mimo stanovené hranice_x000a_(zadáváte údaj v mm?)" sqref="D8">
      <formula1>11000</formula1>
      <formula2>12500</formula2>
    </dataValidation>
    <dataValidation type="whole" allowBlank="1" showInputMessage="1" showErrorMessage="1" promptTitle="Zadejte hodnotu" prompt="maximální obsaditelnosti (8 stojících osob/m2)" sqref="D10">
      <formula1>80</formula1>
      <formula2>120</formula2>
    </dataValidation>
    <dataValidation type="whole" allowBlank="1" showInputMessage="1" showErrorMessage="1" promptTitle="Zadejte hodnotu" prompt="celkového počtu sedaček bezbariérově přístupných" sqref="D11 D16">
      <formula1>0</formula1>
      <formula2>50</formula2>
    </dataValidation>
    <dataValidation type="whole" allowBlank="1" showInputMessage="1" showErrorMessage="1" promptTitle="Zadejte hodnotu" prompt="celkového počtu sedaček (včetně sklopných)" sqref="D12">
      <formula1>10</formula1>
      <formula2>50</formula2>
    </dataValidation>
    <dataValidation type="whole" allowBlank="1" showInputMessage="1" showErrorMessage="1" promptTitle="Zadejte hodnotu" prompt="délky vozidla v mm" errorTitle="Vaše hodnota" error="je mimo stanovené hranice_x000a_(zadáváte údaj v mm?)" sqref="D13">
      <formula1>17000</formula1>
      <formula2>19000</formula2>
    </dataValidation>
    <dataValidation type="whole" allowBlank="1" showInputMessage="1" showErrorMessage="1" promptTitle="Zadejte hodnotu" prompt="maximální obsaditelnosti (8 stojících osob/m2)" sqref="D15">
      <formula1>100</formula1>
      <formula2>180</formula2>
    </dataValidation>
    <dataValidation type="whole" allowBlank="1" showInputMessage="1" showErrorMessage="1" promptTitle="Zadejte hodnotu" prompt="celkového počtu sedaček (včetně sklopných)" sqref="D17">
      <formula1>10</formula1>
      <formula2>60</formula2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9" r:id="rId1"/>
  <headerFooter>
    <oddHeader>&amp;C&amp;"-,Tučné"&amp;16Příloha č. 1A - ZD "Dodávka 12m a 18m trolejbusů"</oddHeader>
    <oddFooter>&amp;LDatum:&amp;C&amp;D&amp;RPodpis uchazeče: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Liška</dc:creator>
  <cp:keywords/>
  <dc:description/>
  <cp:lastModifiedBy>Šindelářová Petra, Mgr.</cp:lastModifiedBy>
  <cp:lastPrinted>2022-05-04T10:34:49Z</cp:lastPrinted>
  <dcterms:created xsi:type="dcterms:W3CDTF">2016-12-29T06:44:44Z</dcterms:created>
  <dcterms:modified xsi:type="dcterms:W3CDTF">2022-05-04T11:19:12Z</dcterms:modified>
  <cp:category/>
  <cp:version/>
  <cp:contentType/>
  <cp:contentStatus/>
</cp:coreProperties>
</file>