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84" windowWidth="19416" windowHeight="1005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'List1'!$A$1:$F$33</definedName>
  </definedNames>
  <calcPr calcId="125725"/>
</workbook>
</file>

<file path=xl/sharedStrings.xml><?xml version="1.0" encoding="utf-8"?>
<sst xmlns="http://schemas.openxmlformats.org/spreadsheetml/2006/main" count="35" uniqueCount="35">
  <si>
    <t>Název dílu</t>
  </si>
  <si>
    <t>Cena za ks (bez DPH)</t>
  </si>
  <si>
    <t>Cena celkem (bez DPH)</t>
  </si>
  <si>
    <t>Přední okno</t>
  </si>
  <si>
    <t>Zadní okno</t>
  </si>
  <si>
    <t>1. dveře včetně skel a závěsného mechanizmu</t>
  </si>
  <si>
    <t>Boční okna (sada)</t>
  </si>
  <si>
    <t>Pravé vnější zrcátko s držákem</t>
  </si>
  <si>
    <t>Levé vnější zrcátko s držákem</t>
  </si>
  <si>
    <t>Přední čelo</t>
  </si>
  <si>
    <t>Zadní čelo</t>
  </si>
  <si>
    <t>Přední světlo levé</t>
  </si>
  <si>
    <t>Přední světlo pravé</t>
  </si>
  <si>
    <t>Zadní světlo levé</t>
  </si>
  <si>
    <t>Zadní světlo pravé</t>
  </si>
  <si>
    <t>Spřáhlo celé</t>
  </si>
  <si>
    <t>Součet</t>
  </si>
  <si>
    <t>Referenční cena hodiny práce servisní organizace pro opravy po haváriích a mimořádných událostech</t>
  </si>
  <si>
    <t>Náklady na práci výměně předních čel celkem</t>
  </si>
  <si>
    <t>Počet dílů ks/ tramvaj a životnost</t>
  </si>
  <si>
    <t>Počet hodin k výměně předního čela (montáž a demontáž včetně všech nezbytných vedlejších operací)</t>
  </si>
  <si>
    <t>Délka vozidla</t>
  </si>
  <si>
    <t>Šířka vozidla</t>
  </si>
  <si>
    <t>Maximální obsaditelnost</t>
  </si>
  <si>
    <t>Celkový počet sedadel</t>
  </si>
  <si>
    <t>Celkový počet sedadel bezbariérově přístupných</t>
  </si>
  <si>
    <t>Nabídková cena vozidla bez DPH (bod 2.1.5. přílohy č. 1 zadávací dokumentace)</t>
  </si>
  <si>
    <t>Hodnota LCC bez DPH (bod 2.1.4. přílohy č.1 zadávací dokumentace)</t>
  </si>
  <si>
    <t>Hodnota LCC vyhovuje podmínce (bod 2.1.4. přílohy č.1 zadávací dokumentace)</t>
  </si>
  <si>
    <t>Dodavatel vyplní žlutá pole</t>
  </si>
  <si>
    <t>4.3. Vybranné náhradní díly  - garantované ceny</t>
  </si>
  <si>
    <t>Celoživotní náklady na opravy po haváriích a mimořádných událostech celkem (Celková cena dle této přílohy)</t>
  </si>
  <si>
    <t>1. Hodnotící kritérium - nabídková cena (součet hodnot v řádku 2 a 31)</t>
  </si>
  <si>
    <t>2. Hodnotící kritérium - počet dnů zkrácení 1. dodávky tramvají</t>
  </si>
  <si>
    <t>3. Hodnotící kritérium - počet dnů zkrácení dodávání unikátních náhradních dílů</t>
  </si>
</sst>
</file>

<file path=xl/styles.xml><?xml version="1.0" encoding="utf-8"?>
<styleSheet xmlns="http://schemas.openxmlformats.org/spreadsheetml/2006/main">
  <numFmts count="3">
    <numFmt numFmtId="6" formatCode="#,##0\ &quot;Kč&quot;;[Red]\-#,##0\ &quot;Kč&quot;"/>
    <numFmt numFmtId="164" formatCode="#,##0_ ;[Red]\-#,##0\ "/>
    <numFmt numFmtId="165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medium"/>
      <top style="thick"/>
      <bottom style="medium"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thick"/>
      <top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>
        <color rgb="FF000000"/>
      </left>
      <right style="thick"/>
      <top style="thick">
        <color rgb="FF000000"/>
      </top>
      <bottom style="thick">
        <color rgb="FF000000"/>
      </bottom>
    </border>
    <border>
      <left style="thick"/>
      <right style="thick"/>
      <top style="thick"/>
      <bottom style="medium"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/>
      <top style="medium"/>
      <bottom style="thick"/>
    </border>
    <border>
      <left/>
      <right/>
      <top/>
      <bottom style="thick"/>
    </border>
    <border>
      <left/>
      <right style="medium">
        <color rgb="FF000000"/>
      </right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medium"/>
      <bottom style="thick"/>
    </border>
    <border>
      <left/>
      <right style="medium">
        <color rgb="FF000000"/>
      </right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6" fontId="3" fillId="0" borderId="7" xfId="0" applyNumberFormat="1" applyFont="1" applyBorder="1" applyAlignment="1">
      <alignment horizontal="right" vertical="top" wrapText="1"/>
    </xf>
    <xf numFmtId="6" fontId="3" fillId="0" borderId="8" xfId="0" applyNumberFormat="1" applyFont="1" applyBorder="1" applyAlignment="1">
      <alignment horizontal="right" vertical="top" wrapText="1"/>
    </xf>
    <xf numFmtId="6" fontId="3" fillId="0" borderId="9" xfId="0" applyNumberFormat="1" applyFont="1" applyBorder="1" applyAlignment="1">
      <alignment horizontal="right" vertical="top" wrapText="1"/>
    </xf>
    <xf numFmtId="0" fontId="0" fillId="2" borderId="10" xfId="0" applyFill="1" applyBorder="1"/>
    <xf numFmtId="164" fontId="3" fillId="2" borderId="11" xfId="0" applyNumberFormat="1" applyFont="1" applyFill="1" applyBorder="1" applyAlignment="1" applyProtection="1">
      <alignment horizontal="right" vertical="top" wrapText="1"/>
      <protection locked="0"/>
    </xf>
    <xf numFmtId="165" fontId="3" fillId="2" borderId="12" xfId="0" applyNumberFormat="1" applyFont="1" applyFill="1" applyBorder="1" applyAlignment="1" applyProtection="1">
      <alignment vertical="top" wrapText="1"/>
      <protection locked="0"/>
    </xf>
    <xf numFmtId="165" fontId="3" fillId="2" borderId="13" xfId="0" applyNumberFormat="1" applyFont="1" applyFill="1" applyBorder="1" applyAlignment="1" applyProtection="1">
      <alignment vertical="top" wrapText="1"/>
      <protection locked="0"/>
    </xf>
    <xf numFmtId="165" fontId="0" fillId="2" borderId="14" xfId="0" applyNumberFormat="1" applyFont="1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17" xfId="0" applyNumberForma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16" xfId="0" applyBorder="1" applyAlignment="1" applyProtection="1">
      <alignment vertical="center"/>
      <protection hidden="1"/>
    </xf>
    <xf numFmtId="0" fontId="0" fillId="0" borderId="23" xfId="0" applyBorder="1"/>
    <xf numFmtId="0" fontId="0" fillId="0" borderId="24" xfId="0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0" fillId="0" borderId="17" xfId="0" applyBorder="1" applyAlignment="1" applyProtection="1">
      <alignment vertical="center"/>
      <protection hidden="1"/>
    </xf>
    <xf numFmtId="0" fontId="0" fillId="0" borderId="27" xfId="0" applyBorder="1"/>
    <xf numFmtId="0" fontId="2" fillId="0" borderId="18" xfId="0" applyFont="1" applyBorder="1" applyAlignment="1">
      <alignment vertical="center" wrapText="1"/>
    </xf>
    <xf numFmtId="0" fontId="0" fillId="0" borderId="19" xfId="0" applyFont="1" applyBorder="1"/>
    <xf numFmtId="165" fontId="2" fillId="0" borderId="28" xfId="0" applyNumberFormat="1" applyFont="1" applyBorder="1" applyAlignment="1" applyProtection="1">
      <alignment vertical="center"/>
      <protection hidden="1"/>
    </xf>
    <xf numFmtId="0" fontId="0" fillId="0" borderId="9" xfId="0" applyFont="1" applyBorder="1"/>
    <xf numFmtId="0" fontId="0" fillId="0" borderId="29" xfId="0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15" xfId="0" applyBorder="1" applyAlignment="1" applyProtection="1">
      <alignment vertical="center"/>
      <protection hidden="1"/>
    </xf>
    <xf numFmtId="0" fontId="0" fillId="0" borderId="32" xfId="0" applyBorder="1"/>
    <xf numFmtId="165" fontId="2" fillId="2" borderId="28" xfId="0" applyNumberFormat="1" applyFont="1" applyFill="1" applyBorder="1" applyAlignment="1" applyProtection="1">
      <alignment vertical="center"/>
      <protection locked="0"/>
    </xf>
    <xf numFmtId="0" fontId="0" fillId="2" borderId="9" xfId="0" applyFont="1" applyFill="1" applyBorder="1" applyProtection="1">
      <protection locked="0"/>
    </xf>
    <xf numFmtId="1" fontId="2" fillId="2" borderId="28" xfId="0" applyNumberFormat="1" applyFont="1" applyFill="1" applyBorder="1" applyAlignment="1" applyProtection="1">
      <alignment vertical="center"/>
      <protection locked="0"/>
    </xf>
    <xf numFmtId="1" fontId="0" fillId="0" borderId="9" xfId="0" applyNumberFormat="1" applyBorder="1" applyAlignment="1" applyProtection="1">
      <alignment/>
      <protection locked="0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1">
      <selection activeCell="E2" sqref="E2:F5"/>
    </sheetView>
  </sheetViews>
  <sheetFormatPr defaultColWidth="9.140625" defaultRowHeight="15"/>
  <cols>
    <col min="1" max="1" width="24.28125" style="0" customWidth="1"/>
    <col min="2" max="2" width="14.421875" style="0" customWidth="1"/>
    <col min="3" max="3" width="12.28125" style="0" customWidth="1"/>
    <col min="4" max="4" width="24.28125" style="0" customWidth="1"/>
  </cols>
  <sheetData>
    <row r="1" spans="1:6" ht="15.6" thickBot="1" thickTop="1">
      <c r="A1" s="32" t="s">
        <v>32</v>
      </c>
      <c r="B1" s="33"/>
      <c r="C1" s="33"/>
      <c r="D1" s="33"/>
      <c r="E1" s="34">
        <f>E2+D31</f>
        <v>0</v>
      </c>
      <c r="F1" s="35"/>
    </row>
    <row r="2" spans="1:6" ht="15.6" thickBot="1" thickTop="1">
      <c r="A2" s="32" t="s">
        <v>26</v>
      </c>
      <c r="B2" s="33"/>
      <c r="C2" s="33"/>
      <c r="D2" s="33"/>
      <c r="E2" s="41"/>
      <c r="F2" s="42"/>
    </row>
    <row r="3" spans="1:6" ht="15.6" thickBot="1" thickTop="1">
      <c r="A3" s="32" t="s">
        <v>33</v>
      </c>
      <c r="B3" s="33"/>
      <c r="C3" s="33"/>
      <c r="D3" s="33"/>
      <c r="E3" s="43"/>
      <c r="F3" s="44"/>
    </row>
    <row r="4" spans="1:6" ht="15.6" thickBot="1" thickTop="1">
      <c r="A4" s="32" t="s">
        <v>34</v>
      </c>
      <c r="B4" s="33"/>
      <c r="C4" s="33"/>
      <c r="D4" s="33"/>
      <c r="E4" s="43"/>
      <c r="F4" s="44"/>
    </row>
    <row r="5" spans="1:6" ht="15.6" thickBot="1" thickTop="1">
      <c r="A5" s="32" t="s">
        <v>27</v>
      </c>
      <c r="B5" s="33"/>
      <c r="C5" s="33"/>
      <c r="D5" s="33"/>
      <c r="E5" s="41"/>
      <c r="F5" s="42"/>
    </row>
    <row r="6" spans="1:6" ht="15.6" thickBot="1" thickTop="1">
      <c r="A6" s="32" t="s">
        <v>28</v>
      </c>
      <c r="B6" s="33"/>
      <c r="C6" s="33"/>
      <c r="D6" s="33"/>
      <c r="E6" s="34" t="str">
        <f>IF(E2&gt;0,IF((E5/E2)&gt;0.300001,"NE","ANO")," ")</f>
        <v xml:space="preserve"> </v>
      </c>
      <c r="F6" s="35"/>
    </row>
    <row r="7" spans="1:6" ht="15" thickTop="1">
      <c r="A7" s="36" t="s">
        <v>21</v>
      </c>
      <c r="B7" s="37"/>
      <c r="C7" s="38"/>
      <c r="D7" s="16"/>
      <c r="E7" s="39" t="str">
        <f>IF(AND(D7&gt;19999,D7&lt;25001),"ANO","NE")</f>
        <v>NE</v>
      </c>
      <c r="F7" s="40"/>
    </row>
    <row r="8" spans="1:6" ht="15">
      <c r="A8" s="22" t="s">
        <v>22</v>
      </c>
      <c r="B8" s="23"/>
      <c r="C8" s="24"/>
      <c r="D8" s="17"/>
      <c r="E8" s="25" t="str">
        <f>IF(AND(D8&gt;2449,D8&lt;2601),"ANO","NE")</f>
        <v>NE</v>
      </c>
      <c r="F8" s="26"/>
    </row>
    <row r="9" spans="1:6" ht="15">
      <c r="A9" s="22" t="s">
        <v>23</v>
      </c>
      <c r="B9" s="23"/>
      <c r="C9" s="24"/>
      <c r="D9" s="17"/>
      <c r="E9" s="25" t="str">
        <f>IF(D9&gt;219,"ANO","NE")</f>
        <v>NE</v>
      </c>
      <c r="F9" s="26"/>
    </row>
    <row r="10" spans="1:6" ht="15">
      <c r="A10" s="22" t="s">
        <v>25</v>
      </c>
      <c r="B10" s="23"/>
      <c r="C10" s="24"/>
      <c r="D10" s="17"/>
      <c r="E10" s="25" t="str">
        <f>IF(D10&gt;9,"ANO","NE")</f>
        <v>NE</v>
      </c>
      <c r="F10" s="26"/>
    </row>
    <row r="11" spans="1:6" ht="15" thickBot="1">
      <c r="A11" s="27" t="s">
        <v>24</v>
      </c>
      <c r="B11" s="28"/>
      <c r="C11" s="29"/>
      <c r="D11" s="18"/>
      <c r="E11" s="30" t="str">
        <f>IF(D11&gt;42,"ANO","NE")</f>
        <v>NE</v>
      </c>
      <c r="F11" s="31"/>
    </row>
    <row r="12" spans="1:4" ht="19.8" customHeight="1" thickBot="1" thickTop="1">
      <c r="A12" s="19" t="s">
        <v>30</v>
      </c>
      <c r="B12" s="20"/>
      <c r="C12" s="20"/>
      <c r="D12" s="21"/>
    </row>
    <row r="13" spans="1:4" ht="47.4" customHeight="1" thickBot="1" thickTop="1">
      <c r="A13" s="2" t="s">
        <v>0</v>
      </c>
      <c r="B13" s="3" t="s">
        <v>1</v>
      </c>
      <c r="C13" s="4" t="s">
        <v>19</v>
      </c>
      <c r="D13" s="5" t="s">
        <v>2</v>
      </c>
    </row>
    <row r="14" spans="1:4" ht="17.4" customHeight="1" thickBot="1" thickTop="1">
      <c r="A14" s="6" t="s">
        <v>3</v>
      </c>
      <c r="B14" s="13"/>
      <c r="C14" s="7">
        <v>4</v>
      </c>
      <c r="D14" s="8">
        <f>C14*B14</f>
        <v>0</v>
      </c>
    </row>
    <row r="15" spans="1:4" ht="17.4" customHeight="1" thickBot="1">
      <c r="A15" s="6" t="s">
        <v>4</v>
      </c>
      <c r="B15" s="14"/>
      <c r="C15" s="7">
        <v>1</v>
      </c>
      <c r="D15" s="8">
        <f aca="true" t="shared" si="0" ref="D15:D26">C15*B15</f>
        <v>0</v>
      </c>
    </row>
    <row r="16" spans="1:4" ht="17.4" customHeight="1" thickBot="1">
      <c r="A16" s="6" t="s">
        <v>5</v>
      </c>
      <c r="B16" s="14"/>
      <c r="C16" s="7">
        <v>2</v>
      </c>
      <c r="D16" s="8">
        <f t="shared" si="0"/>
        <v>0</v>
      </c>
    </row>
    <row r="17" spans="1:4" ht="17.4" customHeight="1" thickBot="1">
      <c r="A17" s="6" t="s">
        <v>6</v>
      </c>
      <c r="B17" s="14"/>
      <c r="C17" s="7">
        <v>1</v>
      </c>
      <c r="D17" s="8">
        <f t="shared" si="0"/>
        <v>0</v>
      </c>
    </row>
    <row r="18" spans="1:4" ht="17.4" customHeight="1" thickBot="1">
      <c r="A18" s="6" t="s">
        <v>7</v>
      </c>
      <c r="B18" s="14"/>
      <c r="C18" s="7">
        <v>1</v>
      </c>
      <c r="D18" s="8">
        <f t="shared" si="0"/>
        <v>0</v>
      </c>
    </row>
    <row r="19" spans="1:4" ht="17.4" customHeight="1" thickBot="1">
      <c r="A19" s="6" t="s">
        <v>8</v>
      </c>
      <c r="B19" s="14"/>
      <c r="C19" s="7">
        <v>1</v>
      </c>
      <c r="D19" s="8">
        <f t="shared" si="0"/>
        <v>0</v>
      </c>
    </row>
    <row r="20" spans="1:4" ht="17.4" customHeight="1" thickBot="1">
      <c r="A20" s="6" t="s">
        <v>9</v>
      </c>
      <c r="B20" s="14"/>
      <c r="C20" s="7">
        <v>4</v>
      </c>
      <c r="D20" s="8">
        <f t="shared" si="0"/>
        <v>0</v>
      </c>
    </row>
    <row r="21" spans="1:4" ht="17.4" customHeight="1" thickBot="1">
      <c r="A21" s="6" t="s">
        <v>10</v>
      </c>
      <c r="B21" s="14"/>
      <c r="C21" s="7">
        <v>1</v>
      </c>
      <c r="D21" s="8">
        <f t="shared" si="0"/>
        <v>0</v>
      </c>
    </row>
    <row r="22" spans="1:4" ht="17.4" customHeight="1" thickBot="1">
      <c r="A22" s="6" t="s">
        <v>11</v>
      </c>
      <c r="B22" s="14"/>
      <c r="C22" s="7">
        <v>2</v>
      </c>
      <c r="D22" s="8">
        <f t="shared" si="0"/>
        <v>0</v>
      </c>
    </row>
    <row r="23" spans="1:4" ht="17.4" customHeight="1" thickBot="1">
      <c r="A23" s="6" t="s">
        <v>12</v>
      </c>
      <c r="B23" s="14"/>
      <c r="C23" s="7">
        <v>2</v>
      </c>
      <c r="D23" s="8">
        <f t="shared" si="0"/>
        <v>0</v>
      </c>
    </row>
    <row r="24" spans="1:4" ht="17.4" customHeight="1" thickBot="1">
      <c r="A24" s="6" t="s">
        <v>13</v>
      </c>
      <c r="B24" s="14"/>
      <c r="C24" s="7">
        <v>2</v>
      </c>
      <c r="D24" s="8">
        <f t="shared" si="0"/>
        <v>0</v>
      </c>
    </row>
    <row r="25" spans="1:4" ht="17.4" customHeight="1" thickBot="1">
      <c r="A25" s="6" t="s">
        <v>14</v>
      </c>
      <c r="B25" s="14"/>
      <c r="C25" s="7">
        <v>2</v>
      </c>
      <c r="D25" s="8">
        <f t="shared" si="0"/>
        <v>0</v>
      </c>
    </row>
    <row r="26" spans="1:4" ht="17.4" customHeight="1" thickBot="1">
      <c r="A26" s="6" t="s">
        <v>15</v>
      </c>
      <c r="B26" s="15"/>
      <c r="C26" s="7">
        <v>2</v>
      </c>
      <c r="D26" s="8">
        <f t="shared" si="0"/>
        <v>0</v>
      </c>
    </row>
    <row r="27" spans="1:4" ht="18" customHeight="1" thickBot="1">
      <c r="A27" s="45" t="s">
        <v>16</v>
      </c>
      <c r="B27" s="46"/>
      <c r="C27" s="47"/>
      <c r="D27" s="9">
        <f>SUM(D14:D26)</f>
        <v>0</v>
      </c>
    </row>
    <row r="28" spans="1:4" ht="31.8" customHeight="1" thickBot="1" thickTop="1">
      <c r="A28" s="48" t="s">
        <v>20</v>
      </c>
      <c r="B28" s="49"/>
      <c r="C28" s="49"/>
      <c r="D28" s="12"/>
    </row>
    <row r="29" spans="1:4" ht="30.6" customHeight="1" thickBot="1">
      <c r="A29" s="50" t="s">
        <v>17</v>
      </c>
      <c r="B29" s="51"/>
      <c r="C29" s="52"/>
      <c r="D29" s="8">
        <v>850</v>
      </c>
    </row>
    <row r="30" spans="1:4" ht="15" thickBot="1">
      <c r="A30" s="45" t="s">
        <v>18</v>
      </c>
      <c r="B30" s="53"/>
      <c r="C30" s="47"/>
      <c r="D30" s="9">
        <f>D28*D29*C20</f>
        <v>0</v>
      </c>
    </row>
    <row r="31" spans="1:4" ht="33.6" customHeight="1" thickBot="1" thickTop="1">
      <c r="A31" s="54" t="s">
        <v>31</v>
      </c>
      <c r="B31" s="55"/>
      <c r="C31" s="56"/>
      <c r="D31" s="10">
        <f>D27+D30</f>
        <v>0</v>
      </c>
    </row>
    <row r="32" spans="1:4" ht="15.6" thickBot="1" thickTop="1">
      <c r="A32" s="1"/>
      <c r="B32" s="1"/>
      <c r="C32" s="1"/>
      <c r="D32" s="1"/>
    </row>
    <row r="33" spans="1:4" ht="15.6" thickBot="1" thickTop="1">
      <c r="A33" s="11" t="s">
        <v>29</v>
      </c>
      <c r="B33" s="1"/>
      <c r="C33" s="1"/>
      <c r="D33" s="1"/>
    </row>
    <row r="34" ht="15" thickTop="1"/>
  </sheetData>
  <sheetProtection password="C926" sheet="1" objects="1" scenarios="1"/>
  <mergeCells count="28">
    <mergeCell ref="A27:C27"/>
    <mergeCell ref="A28:C28"/>
    <mergeCell ref="A29:C29"/>
    <mergeCell ref="A30:C30"/>
    <mergeCell ref="A31:C31"/>
    <mergeCell ref="A1:D1"/>
    <mergeCell ref="E1:F1"/>
    <mergeCell ref="A2:D2"/>
    <mergeCell ref="E2:F2"/>
    <mergeCell ref="A5:D5"/>
    <mergeCell ref="E5:F5"/>
    <mergeCell ref="A3:D3"/>
    <mergeCell ref="A4:D4"/>
    <mergeCell ref="E3:F3"/>
    <mergeCell ref="E4:F4"/>
    <mergeCell ref="A8:C8"/>
    <mergeCell ref="E8:F8"/>
    <mergeCell ref="A9:C9"/>
    <mergeCell ref="E9:F9"/>
    <mergeCell ref="A6:D6"/>
    <mergeCell ref="E6:F6"/>
    <mergeCell ref="A7:C7"/>
    <mergeCell ref="E7:F7"/>
    <mergeCell ref="A12:D12"/>
    <mergeCell ref="A10:C10"/>
    <mergeCell ref="E10:F10"/>
    <mergeCell ref="A11:C11"/>
    <mergeCell ref="E11:F11"/>
  </mergeCells>
  <dataValidations count="11">
    <dataValidation type="whole" allowBlank="1" showInputMessage="1" showErrorMessage="1" promptTitle="Zadejte hodnotu" prompt="celkového počtu sedaček (včetně sklopných)" sqref="D11">
      <formula1>10</formula1>
      <formula2>100</formula2>
    </dataValidation>
    <dataValidation type="whole" allowBlank="1" showInputMessage="1" showErrorMessage="1" promptTitle="Zadejte hodnotu" prompt="maximální obsaditelnosti (8 stojících osob/m2)" sqref="D9">
      <formula1>219</formula1>
      <formula2>300</formula2>
    </dataValidation>
    <dataValidation type="whole" allowBlank="1" showInputMessage="1" showErrorMessage="1" promptTitle="Zadejte hodnotu" prompt="šířky vozidla v mm" errorTitle="Vaše hodnota" error="je mimo stanovené hranice_x000a_(zadáváte hodnotu v mm?)" sqref="D8">
      <formula1>2449</formula1>
      <formula2>2601</formula2>
    </dataValidation>
    <dataValidation type="whole" allowBlank="1" showInputMessage="1" showErrorMessage="1" promptTitle="Zadejte hodnotu" prompt="délky vozidla v mm" errorTitle="Vaše hodnota" error="je mimo stanovené hranice_x000a_(zadáváte údaj v mm?)" sqref="D7">
      <formula1>19999</formula1>
      <formula2>25001</formula2>
    </dataValidation>
    <dataValidation type="whole" allowBlank="1" showInputMessage="1" showErrorMessage="1" promptTitle="Zadejte hodnotu" prompt="celkového počtu sedaček bezbariérově přístupných" sqref="D10">
      <formula1>0</formula1>
      <formula2>60</formula2>
    </dataValidation>
    <dataValidation allowBlank="1" showInputMessage="1" showErrorMessage="1" promptTitle="Zadejte hodnotu" prompt="garantované ceny vybraného náhradního dílu (kč)" sqref="B14:B26"/>
    <dataValidation allowBlank="1" showInputMessage="1" showErrorMessage="1" promptTitle="Zadejte hodnotu" prompt="LCC po dobu garantované_x000a_provozní spolehlivosti (kč)" sqref="E5:F5"/>
    <dataValidation type="whole" allowBlank="1" showInputMessage="1" showErrorMessage="1" promptTitle="Zadejte hodnotu" prompt="kupní cenu vozidla bez DPH (kč)" sqref="E2:F2">
      <formula1>8000000</formula1>
      <formula2>60000000</formula2>
    </dataValidation>
    <dataValidation type="whole" allowBlank="1" showInputMessage="1" showErrorMessage="1" sqref="E1:F1">
      <formula1>10000000</formula1>
      <formula2>60000000</formula2>
    </dataValidation>
    <dataValidation type="whole" allowBlank="1" showInputMessage="1" showErrorMessage="1" promptTitle="Zadejte hodnotu" prompt="počet dnů zkrácení dodání 1. dodávky tramvají (maximální přípustná hodnota je 240 dnů)" errorTitle="Zadal jste" error="hodnotu mimo stanovené hranice" sqref="E3:F3">
      <formula1>0</formula1>
      <formula2>240</formula2>
    </dataValidation>
    <dataValidation type="whole" allowBlank="1" showInputMessage="1" showErrorMessage="1" promptTitle="Zadejte hodnotu" prompt="počet dnů zkrácení dodáníunikátních náhradních dílů pro opravy tramvají po haváriích (maximální přípustná hodnota je 29 dnů)" errorTitle="Zadal jste" error="hodnotu mimo stanovené hranice" sqref="E4:F4">
      <formula1>0</formula1>
      <formula2>29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1"/>
  <headerFooter>
    <oddHeader>&amp;C&amp;"-,Tučné"&amp;16Příloha č. 1A - ZD "Dodávka středněkapacitních nízkopodlažních tramvají"</oddHeader>
    <oddFooter>&amp;LDatum:&amp;C&amp;D&amp;RPodpis uchazeče: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Liška</dc:creator>
  <cp:keywords/>
  <dc:description/>
  <cp:lastModifiedBy>Libor Liška</cp:lastModifiedBy>
  <cp:lastPrinted>2017-08-27T09:27:45Z</cp:lastPrinted>
  <dcterms:created xsi:type="dcterms:W3CDTF">2016-12-29T06:44:44Z</dcterms:created>
  <dcterms:modified xsi:type="dcterms:W3CDTF">2017-08-31T12:06:44Z</dcterms:modified>
  <cp:category/>
  <cp:version/>
  <cp:contentType/>
  <cp:contentStatus/>
</cp:coreProperties>
</file>