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Veřejné zakázky\2025\15_IZ_Dotační poradenství\09_Posouzení a hodnocení nabídek\"/>
    </mc:Choice>
  </mc:AlternateContent>
  <xr:revisionPtr revIDLastSave="0" documentId="13_ncr:1_{373D9C20-9AC9-45BE-9D9F-190014F37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DNOCENÍ 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P4" i="2"/>
  <c r="N4" i="2"/>
  <c r="L4" i="2"/>
  <c r="J4" i="2"/>
  <c r="H4" i="2"/>
  <c r="F4" i="2"/>
  <c r="D4" i="2"/>
  <c r="S6" i="2"/>
  <c r="Q6" i="2"/>
  <c r="O6" i="2"/>
  <c r="M6" i="2"/>
  <c r="K6" i="2"/>
  <c r="I6" i="2"/>
  <c r="G6" i="2"/>
  <c r="E6" i="2"/>
  <c r="R6" i="2" l="1"/>
  <c r="H6" i="2"/>
  <c r="H13" i="2" s="1"/>
  <c r="D6" i="2"/>
  <c r="D13" i="2" s="1"/>
  <c r="F6" i="2"/>
  <c r="F13" i="2" s="1"/>
  <c r="J6" i="2"/>
  <c r="L6" i="2"/>
  <c r="L13" i="2" s="1"/>
  <c r="N6" i="2"/>
  <c r="N13" i="2" s="1"/>
  <c r="P6" i="2"/>
  <c r="R13" i="2" l="1"/>
  <c r="J13" i="2"/>
  <c r="P13" i="2"/>
</calcChain>
</file>

<file path=xl/sharedStrings.xml><?xml version="1.0" encoding="utf-8"?>
<sst xmlns="http://schemas.openxmlformats.org/spreadsheetml/2006/main" count="86" uniqueCount="22">
  <si>
    <t>Váha kritéria</t>
  </si>
  <si>
    <t>přepočet na body</t>
  </si>
  <si>
    <t>Podaná nabídka</t>
  </si>
  <si>
    <t>POŘADÍ</t>
  </si>
  <si>
    <t>Získané body</t>
  </si>
  <si>
    <t>BODY CELKEM</t>
  </si>
  <si>
    <t>Hodnotící kritéria</t>
  </si>
  <si>
    <t>HODNOCENÍ  DOTAČNÍ PORADENSTVÍ</t>
  </si>
  <si>
    <t xml:space="preserve">Nabídková cena </t>
  </si>
  <si>
    <t>Zkušenosti osob, které se mají přímo podílent na plnění zakázky</t>
  </si>
  <si>
    <t>a) zkušenosti vedoucího týmu: Jednotlivá služba – poskytování dotačního poradenství v rámci získání dotace ve výši min. 50 mil. Kč; nad rámec min. požadavku v rámci technické kvalifikace = 2 body (max 10 bodů)</t>
  </si>
  <si>
    <t>b) zkušenosti dotačního poradce: Jednotlivá služba – poskytování dotačního poradenství v rámci získání dotace ve výši min. 50 mil. Kč; nad rámec min. požadavku v rámci technické kvalifikace = 2 body (max 10 bodů u 1 dot. poradce, celkem max 20 bodů)</t>
  </si>
  <si>
    <t>c) Zkušenosti dotačního poradce (členů týmu) s dotačními tituly v oblasti dopravní infrastruktury nebo obnovy vozového parku:
1.Dotační poradenství – úspěšné získání dotace z dotačního titulu v oblasti dopravní infrastruktury v hodnotě min. 200 mil. Kč = 5 bodů
2.Dotační poradenství – úspěšné získání dotace z dotačního titulu v oblasti obnovy vozového parku v hodnotě min. 100 mil. Kč = 5 bodů (celkem max 10 bodů)</t>
  </si>
  <si>
    <t>Nabídka č. 1 -AQE advisors, a.s.</t>
  </si>
  <si>
    <t>Nabídka č. 2 - Ernst &amp; Young, s.r.o.</t>
  </si>
  <si>
    <t>Nabídka č. 3 - RENARDS, a.s.</t>
  </si>
  <si>
    <t>Nabídka č. 4 - RPA Dotace, s.r.o.</t>
  </si>
  <si>
    <t>Nabídka č. 5 - Evropská rozvojová agentura, s.r.o.</t>
  </si>
  <si>
    <t>Nabídka č. 6 - enovation s.r.o.</t>
  </si>
  <si>
    <t>Nabídka č. 7 - Anylopex plus s.r.o.</t>
  </si>
  <si>
    <t>Nabídka č. 8 - Grant Thornton Advisory k.s.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</si>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</sst>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2" fillId="0" borderId="9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2" fontId="0" fillId="0" borderId="9" xfId="0" applyNumberFormat="1" applyBorder="1"/>
    <xf numFmtId="2" fontId="1" fillId="5" borderId="4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5" borderId="10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topLeftCell="B1" zoomScaleNormal="100" workbookViewId="0">
      <selection activeCell="L14" sqref="L14:M14"/>
    </sheetView>
  </sheetViews>
  <sheetFormatPr defaultRowHeight="15" x14ac:dyDescent="0.25"/>
  <cols>
    <col min="2" max="2" width="36.140625" customWidth="1"/>
    <col min="3" max="3" width="8.5703125" customWidth="1"/>
    <col min="4" max="4" width="9.28515625" customWidth="1"/>
    <col min="5" max="5" width="15.85546875" customWidth="1"/>
    <col min="6" max="6" width="9.7109375" customWidth="1"/>
    <col min="7" max="7" width="16.140625" customWidth="1"/>
    <col min="8" max="8" width="9.28515625" customWidth="1"/>
    <col min="9" max="9" width="16" customWidth="1"/>
    <col min="10" max="10" width="9.42578125" customWidth="1"/>
    <col min="11" max="11" width="15.7109375" customWidth="1"/>
    <col min="12" max="12" width="9.5703125" customWidth="1"/>
    <col min="13" max="13" width="15.85546875" customWidth="1"/>
    <col min="14" max="14" width="9.85546875" customWidth="1"/>
    <col min="15" max="15" width="16" customWidth="1"/>
    <col min="16" max="16" width="9.7109375" customWidth="1"/>
    <col min="17" max="17" width="16.28515625" customWidth="1"/>
    <col min="18" max="18" width="9.28515625" customWidth="1"/>
    <col min="19" max="19" width="16" customWidth="1"/>
  </cols>
  <sheetData>
    <row r="1" spans="1:19" ht="33.75" customHeight="1" thickBot="1" x14ac:dyDescent="0.3">
      <c r="A1" s="41" t="s">
        <v>7</v>
      </c>
      <c r="B1" s="41"/>
      <c r="C1" s="41"/>
      <c r="D1" s="41"/>
      <c r="E1" s="41"/>
      <c r="F1" s="41"/>
      <c r="G1" s="41"/>
    </row>
    <row r="2" spans="1:19" ht="31.5" customHeight="1" thickBot="1" x14ac:dyDescent="0.3">
      <c r="A2" s="32" t="s">
        <v>6</v>
      </c>
      <c r="B2" s="33"/>
      <c r="C2" s="9" t="s">
        <v>0</v>
      </c>
      <c r="D2" s="32" t="s">
        <v>13</v>
      </c>
      <c r="E2" s="33"/>
      <c r="F2" s="27" t="s">
        <v>14</v>
      </c>
      <c r="G2" s="29"/>
      <c r="H2" s="32" t="s">
        <v>15</v>
      </c>
      <c r="I2" s="33"/>
      <c r="J2" s="27" t="s">
        <v>16</v>
      </c>
      <c r="K2" s="29"/>
      <c r="L2" s="32" t="s">
        <v>17</v>
      </c>
      <c r="M2" s="33"/>
      <c r="N2" s="27" t="s">
        <v>18</v>
      </c>
      <c r="O2" s="29"/>
      <c r="P2" s="32" t="s">
        <v>19</v>
      </c>
      <c r="Q2" s="33"/>
      <c r="R2" s="27" t="s">
        <v>20</v>
      </c>
      <c r="S2" s="29"/>
    </row>
    <row r="3" spans="1:19" ht="30" customHeight="1" thickBot="1" x14ac:dyDescent="0.3">
      <c r="A3" s="42" t="s">
        <v>8</v>
      </c>
      <c r="B3" s="43"/>
      <c r="C3" s="10" t="s">
        <v>0</v>
      </c>
      <c r="D3" s="11" t="s">
        <v>1</v>
      </c>
      <c r="E3" s="12" t="s">
        <v>2</v>
      </c>
      <c r="F3" s="11" t="s">
        <v>1</v>
      </c>
      <c r="G3" s="12" t="s">
        <v>2</v>
      </c>
      <c r="H3" s="11" t="s">
        <v>1</v>
      </c>
      <c r="I3" s="12" t="s">
        <v>2</v>
      </c>
      <c r="J3" s="11" t="s">
        <v>1</v>
      </c>
      <c r="K3" s="12" t="s">
        <v>2</v>
      </c>
      <c r="L3" s="11" t="s">
        <v>1</v>
      </c>
      <c r="M3" s="12" t="s">
        <v>2</v>
      </c>
      <c r="N3" s="11" t="s">
        <v>1</v>
      </c>
      <c r="O3" s="12" t="s">
        <v>2</v>
      </c>
      <c r="P3" s="11" t="s">
        <v>1</v>
      </c>
      <c r="Q3" s="12" t="s">
        <v>2</v>
      </c>
      <c r="R3" s="11" t="s">
        <v>1</v>
      </c>
      <c r="S3" s="12" t="s">
        <v>2</v>
      </c>
    </row>
    <row r="4" spans="1:19" ht="23.25" customHeight="1" thickBot="1" x14ac:dyDescent="0.3">
      <c r="A4" s="44"/>
      <c r="B4" s="45"/>
      <c r="C4" s="2">
        <v>0.8</v>
      </c>
      <c r="D4" s="1">
        <f>80%*100*MIN($E$4,$G$4,$I$4,$K$4,$M$4,$O$4,$Q$4,$S$4)/E4</f>
        <v>24.338840492640433</v>
      </c>
      <c r="E4" s="3">
        <v>166450</v>
      </c>
      <c r="F4" s="1">
        <f>80%*100*MIN($E$4,$G$4,$I$4,$K$4,$M$4,$O$4,$Q$4,$S$4)/G4</f>
        <v>11.804195804195805</v>
      </c>
      <c r="G4" s="3">
        <v>343200</v>
      </c>
      <c r="H4" s="1">
        <f>80%*100*MIN($E$4,$G$4,$I$4,$K$4,$M$4,$O$4,$Q$4,$S$4)/I4</f>
        <v>30.972477064220183</v>
      </c>
      <c r="I4" s="3">
        <v>130800</v>
      </c>
      <c r="J4" s="1">
        <f>80%*100*MIN($E$4,$G$4,$I$4,$K$4,$M$4,$O$4,$Q$4,$S$4)/K4</f>
        <v>10.468217054263565</v>
      </c>
      <c r="K4" s="3">
        <v>387000</v>
      </c>
      <c r="L4" s="1">
        <f>80%*100*MIN($E$4,$G$4,$I$4,$K$4,$M$4,$O$4,$Q$4,$S$4)/M4</f>
        <v>80</v>
      </c>
      <c r="M4" s="3">
        <v>50640</v>
      </c>
      <c r="N4" s="1">
        <f>80%*100*MIN($E$4,$G$4,$I$4,$K$4,$M$4,$O$4,$Q$4,$S$4)/O4</f>
        <v>45.008832450088327</v>
      </c>
      <c r="O4" s="3">
        <v>90009</v>
      </c>
      <c r="P4" s="1">
        <f>80%*100*MIN($E$4,$G$4,$I$4,$K$4,$M$4,$O$4,$Q$4,$S$4)/Q4</f>
        <v>45.274415797767126</v>
      </c>
      <c r="Q4" s="3">
        <v>89481</v>
      </c>
      <c r="R4" s="1">
        <f>80%*100*MIN($E$4,$G$4,$I$4,$K$4,$M$4,$O$4,$Q$4,$S$4)/S4</f>
        <v>13.276528806449498</v>
      </c>
      <c r="S4" s="3">
        <v>305140</v>
      </c>
    </row>
    <row r="5" spans="1:19" ht="31.5" customHeight="1" thickBot="1" x14ac:dyDescent="0.3">
      <c r="A5" s="42" t="s">
        <v>9</v>
      </c>
      <c r="B5" s="43"/>
      <c r="C5" s="5" t="s">
        <v>0</v>
      </c>
      <c r="D5" s="6" t="s">
        <v>1</v>
      </c>
      <c r="E5" s="7" t="s">
        <v>4</v>
      </c>
      <c r="F5" s="6" t="s">
        <v>1</v>
      </c>
      <c r="G5" s="7" t="s">
        <v>4</v>
      </c>
      <c r="H5" s="6" t="s">
        <v>1</v>
      </c>
      <c r="I5" s="7" t="s">
        <v>4</v>
      </c>
      <c r="J5" s="6" t="s">
        <v>1</v>
      </c>
      <c r="K5" s="7" t="s">
        <v>4</v>
      </c>
      <c r="L5" s="6" t="s">
        <v>1</v>
      </c>
      <c r="M5" s="13" t="s">
        <v>4</v>
      </c>
      <c r="N5" s="6" t="s">
        <v>1</v>
      </c>
      <c r="O5" s="13" t="s">
        <v>4</v>
      </c>
      <c r="P5" s="6" t="s">
        <v>1</v>
      </c>
      <c r="Q5" s="13" t="s">
        <v>4</v>
      </c>
      <c r="R5" s="6" t="s">
        <v>1</v>
      </c>
      <c r="S5" s="13" t="s">
        <v>4</v>
      </c>
    </row>
    <row r="6" spans="1:19" ht="24.75" customHeight="1" thickBot="1" x14ac:dyDescent="0.3">
      <c r="A6" s="44"/>
      <c r="B6" s="45"/>
      <c r="C6" s="2">
        <v>0.2</v>
      </c>
      <c r="D6" s="4">
        <f>E6/MAX($E$6,$G$6,$I$6,$K$6,$M$6,$O$6,$Q$6,$S$6)*20%*100</f>
        <v>13.999999999999998</v>
      </c>
      <c r="E6" s="8">
        <f>C8+C10+C12</f>
        <v>28</v>
      </c>
      <c r="F6" s="4">
        <f>G6/MAX($E$6,$G$6,$I$6,$K$6,$M$6,$O$6,$Q$6,$S$6)*20%*100</f>
        <v>12.5</v>
      </c>
      <c r="G6" s="8">
        <f>F8+F10+F12</f>
        <v>25</v>
      </c>
      <c r="H6" s="4">
        <f>I6/MAX($E$6,$G$6,$I$6,$K$6,$M$6,$O$6,$Q$6,$S$6)*20%*100</f>
        <v>20</v>
      </c>
      <c r="I6" s="8">
        <f>H8+H10+H12</f>
        <v>40</v>
      </c>
      <c r="J6" s="4">
        <f>K6/MAX($E$6,$G$6,$I$6,$K$6,$M$6,$O$6,$Q$6,$S$6)*20%*100</f>
        <v>10</v>
      </c>
      <c r="K6" s="8">
        <f>J8+J10+J12</f>
        <v>20</v>
      </c>
      <c r="L6" s="4">
        <f>M6/MAX($E$6,$G$6,$I$6,$K$6,$M$6,$O$6,$Q$6,$S$6)*20%*100</f>
        <v>1.0000000000000002</v>
      </c>
      <c r="M6" s="8">
        <f>L8+L10+L12</f>
        <v>2</v>
      </c>
      <c r="N6" s="4">
        <f>O6/MAX($E$6,$G$6,$I$6,$K$6,$M$6,$O$6,$Q$6,$S$6)*20%*100</f>
        <v>15.000000000000002</v>
      </c>
      <c r="O6" s="8">
        <f>N8+N10+N12</f>
        <v>30</v>
      </c>
      <c r="P6" s="4">
        <f>Q6/MAX($E$6,$G$6,$I$6,$K$6,$M$6,$O$6,$Q$6,$S$6)*20%*100</f>
        <v>11.000000000000002</v>
      </c>
      <c r="Q6" s="8">
        <f>P8+P10+P12</f>
        <v>22</v>
      </c>
      <c r="R6" s="4">
        <f>S6/MAX($E$6,$G$6,$I$6,$K$6,$M$6,$O$6,$Q$6,$S$6)*20%*100</f>
        <v>20</v>
      </c>
      <c r="S6" s="8">
        <f>R8+R10+R12</f>
        <v>40</v>
      </c>
    </row>
    <row r="7" spans="1:19" ht="23.25" customHeight="1" thickBot="1" x14ac:dyDescent="0.3">
      <c r="A7" s="34" t="s">
        <v>10</v>
      </c>
      <c r="B7" s="35"/>
      <c r="C7" s="17" t="s">
        <v>4</v>
      </c>
      <c r="D7" s="24"/>
      <c r="E7" s="18"/>
      <c r="F7" s="17" t="s">
        <v>4</v>
      </c>
      <c r="G7" s="18"/>
      <c r="H7" s="17" t="s">
        <v>4</v>
      </c>
      <c r="I7" s="18"/>
      <c r="J7" s="17" t="s">
        <v>4</v>
      </c>
      <c r="K7" s="18"/>
      <c r="L7" s="17" t="s">
        <v>4</v>
      </c>
      <c r="M7" s="18"/>
      <c r="N7" s="17" t="s">
        <v>4</v>
      </c>
      <c r="O7" s="18"/>
      <c r="P7" s="17" t="s">
        <v>4</v>
      </c>
      <c r="Q7" s="18"/>
      <c r="R7" s="17" t="s">
        <v>4</v>
      </c>
      <c r="S7" s="18"/>
    </row>
    <row r="8" spans="1:19" ht="30" customHeight="1" thickBot="1" x14ac:dyDescent="0.3">
      <c r="A8" s="36"/>
      <c r="B8" s="37"/>
      <c r="C8" s="21">
        <v>10</v>
      </c>
      <c r="D8" s="22"/>
      <c r="E8" s="23"/>
      <c r="F8" s="19">
        <v>10</v>
      </c>
      <c r="G8" s="20"/>
      <c r="H8" s="19">
        <v>10</v>
      </c>
      <c r="I8" s="20"/>
      <c r="J8" s="19">
        <v>10</v>
      </c>
      <c r="K8" s="20"/>
      <c r="L8" s="19">
        <v>2</v>
      </c>
      <c r="M8" s="20"/>
      <c r="N8" s="19">
        <v>10</v>
      </c>
      <c r="O8" s="20"/>
      <c r="P8" s="19">
        <v>10</v>
      </c>
      <c r="Q8" s="20"/>
      <c r="R8" s="19">
        <v>10</v>
      </c>
      <c r="S8" s="20"/>
    </row>
    <row r="9" spans="1:19" ht="25.5" customHeight="1" thickBot="1" x14ac:dyDescent="0.3">
      <c r="A9" s="34" t="s">
        <v>11</v>
      </c>
      <c r="B9" s="35"/>
      <c r="C9" s="17" t="s">
        <v>4</v>
      </c>
      <c r="D9" s="24"/>
      <c r="E9" s="18"/>
      <c r="F9" s="17" t="s">
        <v>4</v>
      </c>
      <c r="G9" s="18"/>
      <c r="H9" s="17" t="s">
        <v>4</v>
      </c>
      <c r="I9" s="18"/>
      <c r="J9" s="17" t="s">
        <v>4</v>
      </c>
      <c r="K9" s="18"/>
      <c r="L9" s="17" t="s">
        <v>4</v>
      </c>
      <c r="M9" s="18"/>
      <c r="N9" s="17" t="s">
        <v>4</v>
      </c>
      <c r="O9" s="18"/>
      <c r="P9" s="17" t="s">
        <v>4</v>
      </c>
      <c r="Q9" s="18"/>
      <c r="R9" s="17" t="s">
        <v>4</v>
      </c>
      <c r="S9" s="18"/>
    </row>
    <row r="10" spans="1:19" ht="44.25" customHeight="1" thickBot="1" x14ac:dyDescent="0.3">
      <c r="A10" s="36"/>
      <c r="B10" s="37"/>
      <c r="C10" s="21">
        <v>18</v>
      </c>
      <c r="D10" s="22"/>
      <c r="E10" s="23"/>
      <c r="F10" s="19">
        <v>10</v>
      </c>
      <c r="G10" s="20"/>
      <c r="H10" s="19">
        <v>20</v>
      </c>
      <c r="I10" s="20"/>
      <c r="J10" s="19">
        <v>10</v>
      </c>
      <c r="K10" s="20"/>
      <c r="L10" s="19">
        <v>0</v>
      </c>
      <c r="M10" s="20"/>
      <c r="N10" s="19">
        <v>20</v>
      </c>
      <c r="O10" s="20"/>
      <c r="P10" s="19">
        <v>12</v>
      </c>
      <c r="Q10" s="20"/>
      <c r="R10" s="19">
        <v>20</v>
      </c>
      <c r="S10" s="20"/>
    </row>
    <row r="11" spans="1:19" ht="57" customHeight="1" thickBot="1" x14ac:dyDescent="0.3">
      <c r="A11" s="34" t="s">
        <v>12</v>
      </c>
      <c r="B11" s="35"/>
      <c r="C11" s="17" t="s">
        <v>4</v>
      </c>
      <c r="D11" s="24"/>
      <c r="E11" s="18"/>
      <c r="F11" s="17" t="s">
        <v>4</v>
      </c>
      <c r="G11" s="18"/>
      <c r="H11" s="17" t="s">
        <v>4</v>
      </c>
      <c r="I11" s="18"/>
      <c r="J11" s="17" t="s">
        <v>4</v>
      </c>
      <c r="K11" s="18"/>
      <c r="L11" s="17" t="s">
        <v>4</v>
      </c>
      <c r="M11" s="18"/>
      <c r="N11" s="17" t="s">
        <v>4</v>
      </c>
      <c r="O11" s="18"/>
      <c r="P11" s="17" t="s">
        <v>4</v>
      </c>
      <c r="Q11" s="18"/>
      <c r="R11" s="17" t="s">
        <v>4</v>
      </c>
      <c r="S11" s="18"/>
    </row>
    <row r="12" spans="1:19" ht="60" customHeight="1" thickBot="1" x14ac:dyDescent="0.3">
      <c r="A12" s="36"/>
      <c r="B12" s="37"/>
      <c r="C12" s="21">
        <v>0</v>
      </c>
      <c r="D12" s="22"/>
      <c r="E12" s="23"/>
      <c r="F12" s="19">
        <v>5</v>
      </c>
      <c r="G12" s="20"/>
      <c r="H12" s="19">
        <v>10</v>
      </c>
      <c r="I12" s="20"/>
      <c r="J12" s="19">
        <v>0</v>
      </c>
      <c r="K12" s="20"/>
      <c r="L12" s="19">
        <v>0</v>
      </c>
      <c r="M12" s="20"/>
      <c r="N12" s="19">
        <v>0</v>
      </c>
      <c r="O12" s="20"/>
      <c r="P12" s="19">
        <v>0</v>
      </c>
      <c r="Q12" s="20"/>
      <c r="R12" s="19">
        <v>10</v>
      </c>
      <c r="S12" s="20"/>
    </row>
    <row r="13" spans="1:19" ht="27.75" customHeight="1" thickBot="1" x14ac:dyDescent="0.3">
      <c r="A13" s="27" t="s">
        <v>5</v>
      </c>
      <c r="B13" s="28"/>
      <c r="C13" s="29"/>
      <c r="D13" s="30">
        <f>IFERROR(SUM(D4,D6), 0)</f>
        <v>38.338840492640429</v>
      </c>
      <c r="E13" s="31"/>
      <c r="F13" s="30">
        <f>IFERROR(SUM(F4,F6), 0)</f>
        <v>24.304195804195807</v>
      </c>
      <c r="G13" s="31"/>
      <c r="H13" s="30">
        <f>IFERROR(SUM(H4,H6), 0)</f>
        <v>50.972477064220186</v>
      </c>
      <c r="I13" s="31"/>
      <c r="J13" s="30">
        <f>IFERROR(SUM(J4,J6), 0)</f>
        <v>20.468217054263565</v>
      </c>
      <c r="K13" s="31"/>
      <c r="L13" s="30">
        <f>IFERROR(SUM(L4,L6), 0)</f>
        <v>81</v>
      </c>
      <c r="M13" s="31"/>
      <c r="N13" s="30">
        <f>IFERROR(SUM(N4,N6), 0)</f>
        <v>60.008832450088327</v>
      </c>
      <c r="O13" s="31"/>
      <c r="P13" s="30">
        <f>IFERROR(SUM(P4,J6), 0)</f>
        <v>55.274415797767126</v>
      </c>
      <c r="Q13" s="31"/>
      <c r="R13" s="30">
        <f>IFERROR(SUM(R4,J6), 0)</f>
        <v>23.276528806449498</v>
      </c>
      <c r="S13" s="31"/>
    </row>
    <row r="14" spans="1:19" ht="28.5" customHeight="1" thickBot="1" x14ac:dyDescent="0.3">
      <c r="A14" s="38" t="s">
        <v>3</v>
      </c>
      <c r="B14" s="39"/>
      <c r="C14" s="40"/>
      <c r="D14" s="25">
        <v>5</v>
      </c>
      <c r="E14" s="26"/>
      <c r="F14" s="25">
        <v>6</v>
      </c>
      <c r="G14" s="26"/>
      <c r="H14" s="25">
        <v>4</v>
      </c>
      <c r="I14" s="26"/>
      <c r="J14" s="25">
        <v>8</v>
      </c>
      <c r="K14" s="26"/>
      <c r="L14" s="46">
        <v>1</v>
      </c>
      <c r="M14" s="47"/>
      <c r="N14" s="25">
        <v>2</v>
      </c>
      <c r="O14" s="26"/>
      <c r="P14" s="25">
        <v>3</v>
      </c>
      <c r="Q14" s="26"/>
      <c r="R14" s="25">
        <v>7</v>
      </c>
      <c r="S14" s="26"/>
    </row>
  </sheetData>
  <mergeCells count="81">
    <mergeCell ref="L14:M14"/>
    <mergeCell ref="N14:O14"/>
    <mergeCell ref="P14:Q14"/>
    <mergeCell ref="R2:S2"/>
    <mergeCell ref="R7:S7"/>
    <mergeCell ref="R8:S8"/>
    <mergeCell ref="R9:S9"/>
    <mergeCell ref="R10:S10"/>
    <mergeCell ref="R11:S11"/>
    <mergeCell ref="R12:S12"/>
    <mergeCell ref="R13:S13"/>
    <mergeCell ref="R14:S14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L8:M8"/>
    <mergeCell ref="N8:O8"/>
    <mergeCell ref="P8:Q8"/>
    <mergeCell ref="L9:M9"/>
    <mergeCell ref="N9:O9"/>
    <mergeCell ref="P9:Q9"/>
    <mergeCell ref="L2:M2"/>
    <mergeCell ref="N2:O2"/>
    <mergeCell ref="P2:Q2"/>
    <mergeCell ref="L7:M7"/>
    <mergeCell ref="N7:O7"/>
    <mergeCell ref="P7:Q7"/>
    <mergeCell ref="A1:G1"/>
    <mergeCell ref="A3:B4"/>
    <mergeCell ref="A5:B6"/>
    <mergeCell ref="D2:E2"/>
    <mergeCell ref="F2:G2"/>
    <mergeCell ref="A2:B2"/>
    <mergeCell ref="F14:G14"/>
    <mergeCell ref="A13:C13"/>
    <mergeCell ref="F13:G13"/>
    <mergeCell ref="H2:I2"/>
    <mergeCell ref="J2:K2"/>
    <mergeCell ref="H14:I14"/>
    <mergeCell ref="J14:K14"/>
    <mergeCell ref="H13:I13"/>
    <mergeCell ref="J13:K13"/>
    <mergeCell ref="A7:B8"/>
    <mergeCell ref="A9:B10"/>
    <mergeCell ref="A11:B12"/>
    <mergeCell ref="D13:E13"/>
    <mergeCell ref="A14:C14"/>
    <mergeCell ref="D14:E14"/>
    <mergeCell ref="C7:E7"/>
    <mergeCell ref="C8:E8"/>
    <mergeCell ref="C9:E9"/>
    <mergeCell ref="C11:E11"/>
    <mergeCell ref="C10:E10"/>
    <mergeCell ref="C12:E12"/>
    <mergeCell ref="F12:G12"/>
    <mergeCell ref="H7:I7"/>
    <mergeCell ref="H8:I8"/>
    <mergeCell ref="H11:I11"/>
    <mergeCell ref="H12:I12"/>
    <mergeCell ref="F7:G7"/>
    <mergeCell ref="F8:G8"/>
    <mergeCell ref="F9:G9"/>
    <mergeCell ref="F10:G10"/>
    <mergeCell ref="F11:G11"/>
    <mergeCell ref="J11:K11"/>
    <mergeCell ref="J12:K12"/>
    <mergeCell ref="J7:K7"/>
    <mergeCell ref="J8:K8"/>
    <mergeCell ref="H9:I9"/>
    <mergeCell ref="H10:I10"/>
    <mergeCell ref="J9:K9"/>
    <mergeCell ref="J10:K10"/>
  </mergeCells>
  <pageMargins left="0.7" right="0.7" top="0.78740157499999996" bottom="0.78740157499999996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596D-ABBF-4A8C-93F1-BB4B7070CC4F}">
  <dimension ref="A1:Q3"/>
  <sheetViews>
    <sheetView workbookViewId="0">
      <selection activeCell="O18" sqref="O18"/>
    </sheetView>
  </sheetViews>
  <sheetFormatPr defaultRowHeight="15" x14ac:dyDescent="0.25"/>
  <sheetData>
    <row r="1" spans="1:17" ht="66" customHeight="1" thickBot="1" x14ac:dyDescent="0.3">
      <c r="B1" s="50" t="s">
        <v>13</v>
      </c>
      <c r="C1" s="51"/>
      <c r="D1" s="48" t="s">
        <v>14</v>
      </c>
      <c r="E1" s="49"/>
      <c r="F1" s="50" t="s">
        <v>15</v>
      </c>
      <c r="G1" s="51"/>
      <c r="H1" s="48" t="s">
        <v>16</v>
      </c>
      <c r="I1" s="49"/>
      <c r="J1" s="50" t="s">
        <v>17</v>
      </c>
      <c r="K1" s="51"/>
      <c r="L1" s="48" t="s">
        <v>18</v>
      </c>
      <c r="M1" s="49"/>
      <c r="N1" s="50" t="s">
        <v>19</v>
      </c>
      <c r="O1" s="51"/>
      <c r="P1" s="48" t="s">
        <v>20</v>
      </c>
      <c r="Q1" s="49"/>
    </row>
    <row r="2" spans="1:17" s="14" customFormat="1" ht="28.5" customHeight="1" thickBot="1" x14ac:dyDescent="0.3">
      <c r="A2" s="16" t="s">
        <v>21</v>
      </c>
      <c r="B2" s="56">
        <v>38.338840492640429</v>
      </c>
      <c r="C2" s="56"/>
      <c r="D2" s="59">
        <v>24.304195804195807</v>
      </c>
      <c r="E2" s="52"/>
      <c r="F2" s="59">
        <v>50.972477064220186</v>
      </c>
      <c r="G2" s="53"/>
      <c r="H2" s="52">
        <v>20.468217054263565</v>
      </c>
      <c r="I2" s="53"/>
      <c r="J2" s="52">
        <v>81</v>
      </c>
      <c r="K2" s="53"/>
      <c r="L2" s="52">
        <v>60.008832450088327</v>
      </c>
      <c r="M2" s="53"/>
      <c r="N2" s="52">
        <v>55.274415797767126</v>
      </c>
      <c r="O2" s="52"/>
      <c r="P2" s="59">
        <v>23.276528806449498</v>
      </c>
      <c r="Q2" s="53"/>
    </row>
    <row r="3" spans="1:17" ht="29.25" customHeight="1" thickBot="1" x14ac:dyDescent="0.3">
      <c r="A3" s="15" t="s">
        <v>3</v>
      </c>
      <c r="B3" s="57">
        <v>5</v>
      </c>
      <c r="C3" s="58"/>
      <c r="D3" s="60">
        <v>6</v>
      </c>
      <c r="E3" s="55"/>
      <c r="F3" s="60">
        <v>4</v>
      </c>
      <c r="G3" s="55"/>
      <c r="H3" s="54">
        <v>8</v>
      </c>
      <c r="I3" s="55"/>
      <c r="J3" s="62">
        <v>1</v>
      </c>
      <c r="K3" s="63"/>
      <c r="L3" s="54">
        <v>2</v>
      </c>
      <c r="M3" s="55"/>
      <c r="N3" s="54">
        <v>3</v>
      </c>
      <c r="O3" s="54"/>
      <c r="P3" s="57">
        <v>7</v>
      </c>
      <c r="Q3" s="61"/>
    </row>
  </sheetData>
  <mergeCells count="24">
    <mergeCell ref="P2:Q2"/>
    <mergeCell ref="P3:Q3"/>
    <mergeCell ref="J2:K2"/>
    <mergeCell ref="J3:K3"/>
    <mergeCell ref="L2:M2"/>
    <mergeCell ref="L3:M3"/>
    <mergeCell ref="N2:O2"/>
    <mergeCell ref="N3:O3"/>
    <mergeCell ref="H2:I2"/>
    <mergeCell ref="H3:I3"/>
    <mergeCell ref="B2:C2"/>
    <mergeCell ref="L1:M1"/>
    <mergeCell ref="N1:O1"/>
    <mergeCell ref="B3:C3"/>
    <mergeCell ref="D2:E2"/>
    <mergeCell ref="D3:E3"/>
    <mergeCell ref="F2:G2"/>
    <mergeCell ref="F3:G3"/>
    <mergeCell ref="P1:Q1"/>
    <mergeCell ref="B1:C1"/>
    <mergeCell ref="D1:E1"/>
    <mergeCell ref="F1:G1"/>
    <mergeCell ref="H1:I1"/>
    <mergeCell ref="J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 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cp:lastPrinted>2025-12-09T12:30:06Z</cp:lastPrinted>
  <dcterms:created xsi:type="dcterms:W3CDTF">2022-11-14T10:17:18Z</dcterms:created>
  <dcterms:modified xsi:type="dcterms:W3CDTF">2025-12-16T09:05:07Z</dcterms:modified>
</cp:coreProperties>
</file>