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5300" windowHeight="8895" activeTab="0"/>
  </bookViews>
  <sheets>
    <sheet name="PMDP_cenová specifikace" sheetId="4" r:id="rId1"/>
  </sheets>
  <definedNames/>
  <calcPr calcId="125725"/>
</workbook>
</file>

<file path=xl/sharedStrings.xml><?xml version="1.0" encoding="utf-8"?>
<sst xmlns="http://schemas.openxmlformats.org/spreadsheetml/2006/main" count="43" uniqueCount="40">
  <si>
    <t>Počet zařízení</t>
  </si>
  <si>
    <t>Max. formát</t>
  </si>
  <si>
    <t>Cena za 1 ks papíru A4</t>
  </si>
  <si>
    <t>A3</t>
  </si>
  <si>
    <t>A4</t>
  </si>
  <si>
    <t>Celkové náklady za rok</t>
  </si>
  <si>
    <t>Celkové náklady za 4 roky</t>
  </si>
  <si>
    <t>Paušál za 1 ks zařízení za měsíc</t>
  </si>
  <si>
    <t>Náklady za paušál celkem / rok</t>
  </si>
  <si>
    <t>Náklady celkem - papír / rok</t>
  </si>
  <si>
    <t>CELKEM</t>
  </si>
  <si>
    <t>Uchazeč doplní pouze žlutá pole.</t>
  </si>
  <si>
    <t>MFP - kategorie III.</t>
  </si>
  <si>
    <t>MFP - kategorie II.</t>
  </si>
  <si>
    <t>MFP - kategorie I.</t>
  </si>
  <si>
    <t>Software pro správu tisk.  prostředí</t>
  </si>
  <si>
    <t>Nájem - zařízení</t>
  </si>
  <si>
    <t>Cena celkem</t>
  </si>
  <si>
    <t>Nájem softwaru za měsíc</t>
  </si>
  <si>
    <t>Nájem softwaru za 48 měsíců</t>
  </si>
  <si>
    <t xml:space="preserve">Tiskárna - kategorie IV. </t>
  </si>
  <si>
    <t xml:space="preserve">Tiskárna - kategorie V. </t>
  </si>
  <si>
    <t>Náklady za  elektřinu dle TEC/rok</t>
  </si>
  <si>
    <t>Finišer se sešíváním pro kategorii III.</t>
  </si>
  <si>
    <t>Paušál za 1 ks  za měsíc</t>
  </si>
  <si>
    <t>Náklady celkem - finišer  za 48 měsíců</t>
  </si>
  <si>
    <t>Paušál strojů kategorie I. - III. zahrnuje nájemné za stroj a nájemné za čtečku čipových karet, částku za servis  dle požadovaného SLA</t>
  </si>
  <si>
    <t>Paušál strojů kategorie IV. - V. zahrnuje nájemné za stroj, za servis  dle požadovaného SLA</t>
  </si>
  <si>
    <t xml:space="preserve"> TEC - Průměrná spotřeba elektřiny (kWh/týden)  za zařízení</t>
  </si>
  <si>
    <t>Cena za 1výstup A4 ČB</t>
  </si>
  <si>
    <t>Cena za 1 výstup A4 Color</t>
  </si>
  <si>
    <t>Náklady celkem - výstup ČB / rok</t>
  </si>
  <si>
    <t>Náklady celkem - výstup Color / rok</t>
  </si>
  <si>
    <t xml:space="preserve">Nájem softwaru zahrnuje implementaci systému, SW upgrady, částku za údržbu systému dle požadovaného SLA,zaškolení odpovědných pracovníků PMDP, případně všechny další potřebné licence k tiskovým zařízením. </t>
  </si>
  <si>
    <t>Předpokládaný počet zařízení</t>
  </si>
  <si>
    <t>Předpokládaný počet výstupů A4 ČB za rok</t>
  </si>
  <si>
    <t>Předpokládaný počet výstupů A4 Color za rok</t>
  </si>
  <si>
    <t>Nájem software  - systém pro správu a řízení tisku</t>
  </si>
  <si>
    <t>Nájem - finišer</t>
  </si>
  <si>
    <t>Cenová specifikace - Varianta A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</si>
</sst>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&quot;Kč&quot;"/>
  </numFmts>
  <fonts count="14">
    <font>
      <sz val="10"/>
      <name val="Arial CE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color indexed="10"/>
      <name val="Verdana"/>
      <family val="2"/>
    </font>
    <font>
      <i/>
      <sz val="7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6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49" fontId="2" fillId="0" borderId="0" xfId="0" applyNumberFormat="1" applyFont="1" applyAlignment="1">
      <alignment horizontal="center" textRotation="90" wrapText="1"/>
    </xf>
    <xf numFmtId="0" fontId="3" fillId="0" borderId="0" xfId="0" applyFont="1"/>
    <xf numFmtId="0" fontId="2" fillId="0" borderId="0" xfId="0" applyFont="1"/>
    <xf numFmtId="49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9" fillId="3" borderId="2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3" fontId="2" fillId="0" borderId="4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6" fillId="0" borderId="10" xfId="0" applyNumberFormat="1" applyFont="1" applyBorder="1"/>
    <xf numFmtId="165" fontId="7" fillId="2" borderId="9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right"/>
    </xf>
    <xf numFmtId="165" fontId="4" fillId="0" borderId="12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9" xfId="0" applyNumberFormat="1" applyFont="1" applyFill="1" applyBorder="1" applyAlignment="1">
      <alignment/>
    </xf>
    <xf numFmtId="49" fontId="11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165" fontId="6" fillId="4" borderId="13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5" fontId="7" fillId="5" borderId="1" xfId="0" applyNumberFormat="1" applyFont="1" applyFill="1" applyBorder="1" applyAlignment="1">
      <alignment/>
    </xf>
    <xf numFmtId="49" fontId="2" fillId="0" borderId="4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textRotation="90" wrapText="1"/>
    </xf>
    <xf numFmtId="164" fontId="2" fillId="0" borderId="16" xfId="0" applyNumberFormat="1" applyFont="1" applyBorder="1" applyAlignment="1">
      <alignment horizontal="center" vertical="center" textRotation="90"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17" xfId="0" applyNumberFormat="1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/>
    </xf>
    <xf numFmtId="165" fontId="7" fillId="2" borderId="1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165" fontId="13" fillId="0" borderId="13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/>
  </sheetViews>
  <sheetFormatPr defaultColWidth="9.125" defaultRowHeight="12.75"/>
  <cols>
    <col min="1" max="1" width="36.00390625" style="4" customWidth="1"/>
    <col min="2" max="2" width="8.25390625" style="5" customWidth="1"/>
    <col min="3" max="3" width="8.25390625" style="6" customWidth="1"/>
    <col min="4" max="4" width="11.75390625" style="7" bestFit="1" customWidth="1"/>
    <col min="5" max="5" width="12.75390625" style="7" customWidth="1"/>
    <col min="6" max="9" width="10.75390625" style="17" customWidth="1"/>
    <col min="10" max="10" width="8.75390625" style="17" customWidth="1"/>
    <col min="11" max="16" width="15.75390625" style="8" customWidth="1"/>
    <col min="17" max="17" width="17.875" style="8" customWidth="1"/>
    <col min="18" max="16384" width="9.125" style="2" customWidth="1"/>
  </cols>
  <sheetData>
    <row r="1" spans="1:17" ht="19.5">
      <c r="A1" s="45" t="s">
        <v>39</v>
      </c>
      <c r="D1" s="17"/>
      <c r="E1" s="17"/>
      <c r="I1" s="8"/>
      <c r="K1" s="2"/>
      <c r="L1" s="2"/>
      <c r="M1" s="2"/>
      <c r="N1" s="2"/>
      <c r="O1" s="2"/>
      <c r="P1" s="2"/>
      <c r="Q1" s="2"/>
    </row>
    <row r="2" spans="1:17" ht="20.25" thickBot="1">
      <c r="A2" s="45"/>
      <c r="D2" s="17"/>
      <c r="E2" s="17"/>
      <c r="I2" s="8"/>
      <c r="K2" s="2"/>
      <c r="L2" s="2"/>
      <c r="M2" s="2"/>
      <c r="N2" s="2"/>
      <c r="O2" s="2"/>
      <c r="P2" s="2"/>
      <c r="Q2" s="2"/>
    </row>
    <row r="3" spans="1:17" s="1" customFormat="1" ht="96.75" customHeight="1">
      <c r="A3" s="23" t="s">
        <v>16</v>
      </c>
      <c r="B3" s="24" t="s">
        <v>34</v>
      </c>
      <c r="C3" s="25" t="s">
        <v>1</v>
      </c>
      <c r="D3" s="26" t="s">
        <v>35</v>
      </c>
      <c r="E3" s="26" t="s">
        <v>36</v>
      </c>
      <c r="F3" s="27" t="s">
        <v>7</v>
      </c>
      <c r="G3" s="27" t="s">
        <v>29</v>
      </c>
      <c r="H3" s="27" t="s">
        <v>30</v>
      </c>
      <c r="I3" s="27" t="s">
        <v>2</v>
      </c>
      <c r="J3" s="27" t="s">
        <v>28</v>
      </c>
      <c r="K3" s="25" t="s">
        <v>8</v>
      </c>
      <c r="L3" s="51" t="s">
        <v>31</v>
      </c>
      <c r="M3" s="51" t="s">
        <v>32</v>
      </c>
      <c r="N3" s="25" t="s">
        <v>9</v>
      </c>
      <c r="O3" s="46" t="s">
        <v>22</v>
      </c>
      <c r="P3" s="25" t="s">
        <v>5</v>
      </c>
      <c r="Q3" s="28" t="s">
        <v>6</v>
      </c>
    </row>
    <row r="4" spans="1:17" ht="12.75">
      <c r="A4" s="29" t="s">
        <v>14</v>
      </c>
      <c r="B4" s="11">
        <v>13</v>
      </c>
      <c r="C4" s="12" t="s">
        <v>4</v>
      </c>
      <c r="D4" s="13">
        <v>260200</v>
      </c>
      <c r="E4" s="13">
        <v>0</v>
      </c>
      <c r="F4" s="15"/>
      <c r="G4" s="15"/>
      <c r="H4" s="50"/>
      <c r="I4" s="15"/>
      <c r="J4" s="43"/>
      <c r="K4" s="14">
        <f>B4*F4*12</f>
        <v>0</v>
      </c>
      <c r="L4" s="14">
        <f aca="true" t="shared" si="0" ref="L4:M8">D4*G4</f>
        <v>0</v>
      </c>
      <c r="M4" s="14">
        <f t="shared" si="0"/>
        <v>0</v>
      </c>
      <c r="N4" s="14">
        <f>(D4+E4)*I4</f>
        <v>0</v>
      </c>
      <c r="O4" s="14">
        <f>B4*J4*52*2.34</f>
        <v>0</v>
      </c>
      <c r="P4" s="14">
        <f>SUM(K4:O4)</f>
        <v>0</v>
      </c>
      <c r="Q4" s="30">
        <f>P4*4</f>
        <v>0</v>
      </c>
    </row>
    <row r="5" spans="1:17" ht="12.75">
      <c r="A5" s="29" t="s">
        <v>13</v>
      </c>
      <c r="B5" s="11">
        <v>5</v>
      </c>
      <c r="C5" s="12" t="s">
        <v>4</v>
      </c>
      <c r="D5" s="13">
        <v>244100</v>
      </c>
      <c r="E5" s="13">
        <v>0</v>
      </c>
      <c r="F5" s="15"/>
      <c r="G5" s="15"/>
      <c r="H5" s="50"/>
      <c r="I5" s="15"/>
      <c r="J5" s="43"/>
      <c r="K5" s="14">
        <f>B5*F5*12</f>
        <v>0</v>
      </c>
      <c r="L5" s="14">
        <f t="shared" si="0"/>
        <v>0</v>
      </c>
      <c r="M5" s="14">
        <f t="shared" si="0"/>
        <v>0</v>
      </c>
      <c r="N5" s="14">
        <f>(D5+E5)*I5</f>
        <v>0</v>
      </c>
      <c r="O5" s="14">
        <f>B5*J5*52*2.34</f>
        <v>0</v>
      </c>
      <c r="P5" s="14">
        <f>SUM(K5:O5)</f>
        <v>0</v>
      </c>
      <c r="Q5" s="30">
        <f>P5*4</f>
        <v>0</v>
      </c>
    </row>
    <row r="6" spans="1:17" ht="12.75">
      <c r="A6" s="29" t="s">
        <v>12</v>
      </c>
      <c r="B6" s="11">
        <v>8</v>
      </c>
      <c r="C6" s="12" t="s">
        <v>3</v>
      </c>
      <c r="D6" s="13">
        <v>143000</v>
      </c>
      <c r="E6" s="13">
        <v>28700</v>
      </c>
      <c r="F6" s="15"/>
      <c r="G6" s="15"/>
      <c r="H6" s="15"/>
      <c r="I6" s="15"/>
      <c r="J6" s="43"/>
      <c r="K6" s="14">
        <f>B6*F6*12</f>
        <v>0</v>
      </c>
      <c r="L6" s="14">
        <f t="shared" si="0"/>
        <v>0</v>
      </c>
      <c r="M6" s="14">
        <f t="shared" si="0"/>
        <v>0</v>
      </c>
      <c r="N6" s="14">
        <f>(D6+E6)*I6</f>
        <v>0</v>
      </c>
      <c r="O6" s="14">
        <f>B6*J6*52*2.34</f>
        <v>0</v>
      </c>
      <c r="P6" s="14">
        <f>SUM(K6:O6)</f>
        <v>0</v>
      </c>
      <c r="Q6" s="30">
        <f>P6*4</f>
        <v>0</v>
      </c>
    </row>
    <row r="7" spans="1:17" ht="12.75">
      <c r="A7" s="29" t="s">
        <v>20</v>
      </c>
      <c r="B7" s="11">
        <v>4</v>
      </c>
      <c r="C7" s="12" t="s">
        <v>4</v>
      </c>
      <c r="D7" s="13">
        <v>27600</v>
      </c>
      <c r="E7" s="13">
        <v>0</v>
      </c>
      <c r="F7" s="15"/>
      <c r="G7" s="15"/>
      <c r="H7" s="50"/>
      <c r="I7" s="15"/>
      <c r="J7" s="43"/>
      <c r="K7" s="14">
        <f>B7*F7*12</f>
        <v>0</v>
      </c>
      <c r="L7" s="14">
        <f t="shared" si="0"/>
        <v>0</v>
      </c>
      <c r="M7" s="14">
        <f t="shared" si="0"/>
        <v>0</v>
      </c>
      <c r="N7" s="14">
        <f>(D7+E7)*I7</f>
        <v>0</v>
      </c>
      <c r="O7" s="14">
        <f>B7*J7*52*2.34</f>
        <v>0</v>
      </c>
      <c r="P7" s="14">
        <f>SUM(K7:O7)</f>
        <v>0</v>
      </c>
      <c r="Q7" s="30">
        <f>P7*4</f>
        <v>0</v>
      </c>
    </row>
    <row r="8" spans="1:17" ht="11.25" thickBot="1">
      <c r="A8" s="29" t="s">
        <v>21</v>
      </c>
      <c r="B8" s="11">
        <v>3</v>
      </c>
      <c r="C8" s="12" t="s">
        <v>4</v>
      </c>
      <c r="D8" s="13">
        <v>2200</v>
      </c>
      <c r="E8" s="13">
        <v>3000</v>
      </c>
      <c r="F8" s="37"/>
      <c r="G8" s="37"/>
      <c r="H8" s="37"/>
      <c r="I8" s="37"/>
      <c r="J8" s="44"/>
      <c r="K8" s="14">
        <f>B8*F8*12</f>
        <v>0</v>
      </c>
      <c r="L8" s="14">
        <f t="shared" si="0"/>
        <v>0</v>
      </c>
      <c r="M8" s="14">
        <f t="shared" si="0"/>
        <v>0</v>
      </c>
      <c r="N8" s="14">
        <f>(D8+E8)*I8</f>
        <v>0</v>
      </c>
      <c r="O8" s="14">
        <f>B8*J8*52*2.34</f>
        <v>0</v>
      </c>
      <c r="P8" s="14">
        <f>SUM(K8:O8)</f>
        <v>0</v>
      </c>
      <c r="Q8" s="30">
        <f>P8*4</f>
        <v>0</v>
      </c>
    </row>
    <row r="9" spans="1:17" s="3" customFormat="1" ht="12" thickBot="1">
      <c r="A9" s="31" t="s">
        <v>10</v>
      </c>
      <c r="B9" s="32">
        <f>SUM(B4:B8)</f>
        <v>33</v>
      </c>
      <c r="C9" s="33"/>
      <c r="D9" s="34">
        <f>SUM(D4:D8)</f>
        <v>677100</v>
      </c>
      <c r="E9" s="38">
        <f>SUM(E4:E8)</f>
        <v>31700</v>
      </c>
      <c r="F9" s="19"/>
      <c r="G9" s="19"/>
      <c r="H9" s="19"/>
      <c r="I9" s="42"/>
      <c r="J9" s="19"/>
      <c r="K9" s="41">
        <f aca="true" t="shared" si="1" ref="K9:Q9">SUM(K4:K8)</f>
        <v>0</v>
      </c>
      <c r="L9" s="35">
        <f t="shared" si="1"/>
        <v>0</v>
      </c>
      <c r="M9" s="35">
        <f t="shared" si="1"/>
        <v>0</v>
      </c>
      <c r="N9" s="35">
        <f t="shared" si="1"/>
        <v>0</v>
      </c>
      <c r="O9" s="35">
        <f>SUM(O4:O8)</f>
        <v>0</v>
      </c>
      <c r="P9" s="35">
        <f t="shared" si="1"/>
        <v>0</v>
      </c>
      <c r="Q9" s="36">
        <f t="shared" si="1"/>
        <v>0</v>
      </c>
    </row>
    <row r="10" ht="11.25">
      <c r="F10" s="16"/>
    </row>
    <row r="11" spans="1:17" ht="12.75">
      <c r="A11" s="21" t="s">
        <v>26</v>
      </c>
      <c r="P11" s="9"/>
      <c r="Q11" s="20"/>
    </row>
    <row r="12" spans="1:17" ht="12.75">
      <c r="A12" s="21" t="s">
        <v>27</v>
      </c>
      <c r="P12" s="9"/>
      <c r="Q12" s="20"/>
    </row>
    <row r="13" spans="1:17" ht="12.75">
      <c r="A13" s="21"/>
      <c r="P13" s="9"/>
      <c r="Q13" s="20"/>
    </row>
    <row r="14" spans="1:17" ht="11.25" thickBot="1">
      <c r="A14" s="21"/>
      <c r="P14" s="9"/>
      <c r="Q14" s="20"/>
    </row>
    <row r="15" spans="1:17" ht="96.75" customHeight="1">
      <c r="A15" s="39" t="s">
        <v>38</v>
      </c>
      <c r="B15" s="54" t="s">
        <v>0</v>
      </c>
      <c r="C15" s="55"/>
      <c r="D15" s="46" t="s">
        <v>24</v>
      </c>
      <c r="E15" s="47" t="s">
        <v>25</v>
      </c>
      <c r="P15" s="9"/>
      <c r="Q15" s="20"/>
    </row>
    <row r="16" spans="1:17" ht="11.25" thickBot="1">
      <c r="A16" s="40" t="s">
        <v>23</v>
      </c>
      <c r="B16" s="52">
        <v>2</v>
      </c>
      <c r="C16" s="53"/>
      <c r="D16" s="48"/>
      <c r="E16" s="49">
        <f>B16*D16*48</f>
        <v>0</v>
      </c>
      <c r="P16" s="9"/>
      <c r="Q16" s="20"/>
    </row>
    <row r="17" spans="1:17" ht="12.75">
      <c r="A17" s="21"/>
      <c r="P17" s="9"/>
      <c r="Q17" s="20"/>
    </row>
    <row r="18" spans="1:17" ht="34.9" customHeight="1" thickBot="1">
      <c r="A18" s="21"/>
      <c r="P18" s="9"/>
      <c r="Q18" s="20"/>
    </row>
    <row r="19" spans="1:17" ht="93" customHeight="1">
      <c r="A19" s="39" t="s">
        <v>37</v>
      </c>
      <c r="B19" s="54" t="s">
        <v>18</v>
      </c>
      <c r="C19" s="55"/>
      <c r="D19" s="61" t="s">
        <v>19</v>
      </c>
      <c r="E19" s="62"/>
      <c r="P19" s="9"/>
      <c r="Q19" s="20"/>
    </row>
    <row r="20" spans="1:17" ht="11.25" thickBot="1">
      <c r="A20" s="40" t="s">
        <v>15</v>
      </c>
      <c r="B20" s="59"/>
      <c r="C20" s="60"/>
      <c r="D20" s="63">
        <f>SUM(B20*48)</f>
        <v>0</v>
      </c>
      <c r="E20" s="64"/>
      <c r="P20" s="9"/>
      <c r="Q20" s="20"/>
    </row>
    <row r="21" spans="1:17" ht="12.75">
      <c r="A21" s="21"/>
      <c r="P21" s="9"/>
      <c r="Q21" s="20"/>
    </row>
    <row r="22" spans="1:17" ht="12.75">
      <c r="A22" s="21" t="s">
        <v>33</v>
      </c>
      <c r="P22" s="9"/>
      <c r="Q22" s="20"/>
    </row>
    <row r="23" spans="16:17" ht="11.25" thickBot="1">
      <c r="P23" s="9"/>
      <c r="Q23" s="20"/>
    </row>
    <row r="24" spans="1:17" ht="13.5" thickBot="1">
      <c r="A24" s="22" t="s">
        <v>17</v>
      </c>
      <c r="B24" s="56">
        <f>SUM(Q9+D20+E16)</f>
        <v>0</v>
      </c>
      <c r="C24" s="57"/>
      <c r="D24" s="58"/>
      <c r="P24" s="9"/>
      <c r="Q24" s="20"/>
    </row>
    <row r="25" spans="16:17" ht="12.75">
      <c r="P25" s="9"/>
      <c r="Q25" s="20"/>
    </row>
    <row r="26" spans="1:17" ht="12.75">
      <c r="A26" s="18" t="s">
        <v>11</v>
      </c>
      <c r="F26" s="8"/>
      <c r="G26" s="8"/>
      <c r="H26" s="8"/>
      <c r="I26" s="8"/>
      <c r="J26" s="8"/>
      <c r="M26" s="2"/>
      <c r="N26" s="2"/>
      <c r="O26" s="2"/>
      <c r="P26" s="2"/>
      <c r="Q26" s="2"/>
    </row>
    <row r="27" spans="6:17" ht="11.25">
      <c r="F27" s="8"/>
      <c r="G27" s="8"/>
      <c r="H27" s="8"/>
      <c r="I27" s="8"/>
      <c r="J27" s="8"/>
      <c r="L27" s="10"/>
      <c r="M27" s="2"/>
      <c r="N27" s="2"/>
      <c r="O27" s="2"/>
      <c r="P27" s="2"/>
      <c r="Q27" s="2"/>
    </row>
  </sheetData>
  <mergeCells count="7">
    <mergeCell ref="B16:C16"/>
    <mergeCell ref="B15:C15"/>
    <mergeCell ref="B24:D24"/>
    <mergeCell ref="B19:C19"/>
    <mergeCell ref="B20:C20"/>
    <mergeCell ref="D19:E19"/>
    <mergeCell ref="D20:E20"/>
  </mergeCells>
  <printOptions/>
  <pageMargins left="0.38" right="0.4" top="0.984251969" bottom="0.984251969" header="0.53" footer="0.4921259845"/>
  <pageSetup fitToHeight="1" fitToWidth="1"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5407EB-428A-4EA3-B0D9-6AFA9F6626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63122B-149E-4D09-96AB-D03199FAD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56A74-6CF0-4A21-A762-EFA1312C4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2014-11-14T13:45:57Z</dcterms:created>
  <dcterms:modified xsi:type="dcterms:W3CDTF">2015-02-11T06:08:56Z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