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dytkova\Desktop\"/>
    </mc:Choice>
  </mc:AlternateContent>
  <bookViews>
    <workbookView xWindow="-120" yWindow="-120" windowWidth="38640" windowHeight="21120"/>
  </bookViews>
  <sheets>
    <sheet name="Pravidelný úklid" sheetId="11" r:id="rId1"/>
    <sheet name="Výměry a počty vybavení" sheetId="10" r:id="rId2"/>
    <sheet name="Nepravidelný úklid - jedn. ceny" sheetId="9" r:id="rId3"/>
  </sheets>
  <definedNames>
    <definedName name="_xlnm._FilterDatabase" localSheetId="1" hidden="1">'Výměry a počty vybavení'!$C$1:$C$2335</definedName>
    <definedName name="domek_ks" localSheetId="1">'Výměry a počty vybavení'!$D$625:$D$689</definedName>
    <definedName name="domek_m" localSheetId="1">'Výměry a počty vybavení'!$E$625:$E$689</definedName>
    <definedName name="domek_name" localSheetId="1">'Výměry a počty vybavení'!$C$625:$C$689</definedName>
    <definedName name="Hydro_ks" localSheetId="1">'Výměry a počty vybavení'!$D$18:$D$620</definedName>
    <definedName name="Hydro_m" localSheetId="1">'Výměry a počty vybavení'!$E$18:$E$620</definedName>
    <definedName name="Hydro_name" localSheetId="1">'Výměry a počty vybavení'!$C$18:$C$620</definedName>
    <definedName name="konecne_ks" localSheetId="1">'Výměry a počty vybavení'!$D$1420:$D$1875</definedName>
    <definedName name="konecne_m" localSheetId="1">'Výměry a počty vybavení'!$E$1420:$E$1875</definedName>
    <definedName name="konecne_name" localSheetId="1">'Výměry a počty vybavení'!$C$1420:$C$1875</definedName>
    <definedName name="_xlnm.Print_Area" localSheetId="2">'Nepravidelný úklid - jedn. ceny'!$A$1:$H$56</definedName>
    <definedName name="_xlnm.Print_Area" localSheetId="0">'Pravidelný úklid'!$A$1:$I$224</definedName>
    <definedName name="_xlnm.Print_Area" localSheetId="1">'Výměry a počty vybavení'!$B$1:$F$2347</definedName>
    <definedName name="Slovany_ks" localSheetId="1">'Výměry a počty vybavení'!$D$708:$D$1404</definedName>
    <definedName name="Slovany_m" localSheetId="1">'Výměry a počty vybavení'!$E$708:$E$1404</definedName>
    <definedName name="Slovany_name" localSheetId="1">'Výměry a počty vybavení'!$C$708:$C$1404</definedName>
    <definedName name="Tylova_ks" localSheetId="1">'Výměry a počty vybavení'!$D$1878:$D$2132</definedName>
    <definedName name="Tylova_m" localSheetId="1">'Výměry a počty vybavení'!$E$1878:$E$2132</definedName>
    <definedName name="Tylova_name" localSheetId="1">'Výměry a počty vybavení'!$C$1878:$C$2132</definedName>
    <definedName name="venky_Hydro_ks" localSheetId="1">'Výměry a počty vybavení'!$D$693:$D$699</definedName>
    <definedName name="venky_Hydro_m" localSheetId="1">'Výměry a počty vybavení'!$E$693:$E$699</definedName>
    <definedName name="venky_Slovany_ks">'Výměry a počty vybavení'!$D$1409:$D$1415</definedName>
    <definedName name="venky_Slovany_m">'Výměry a počty vybavení'!$E$1409:$E$1415</definedName>
    <definedName name="ZCKlatovska_ks" localSheetId="1">'Výměry a počty vybavení'!$D$2227:$D$2342</definedName>
    <definedName name="ZCKlatovska_m" localSheetId="1">'Výměry a počty vybavení'!$E$2227:$E$2342</definedName>
    <definedName name="ZCKlatovska_name" localSheetId="1">'Výměry a počty vybavení'!$C$2227:$C$2342</definedName>
    <definedName name="ZCHydro_ks" localSheetId="1">'Výměry a počty vybavení'!$D$2135:$D$2225</definedName>
    <definedName name="ZCHydro_m" localSheetId="1">'Výměry a počty vybavení'!$E$2135:$E$2225</definedName>
    <definedName name="ZCHydro_name" localSheetId="1">'Výměry a počty vybavení'!$C$2135:$C$2225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1" l="1"/>
  <c r="G200" i="11" l="1"/>
  <c r="F51" i="9"/>
  <c r="F52" i="9"/>
  <c r="F50" i="9" l="1"/>
  <c r="H93" i="11" l="1"/>
  <c r="G92" i="11"/>
  <c r="H92" i="11" s="1"/>
  <c r="C96" i="11"/>
  <c r="G214" i="11" l="1"/>
  <c r="H214" i="11" s="1"/>
  <c r="G213" i="11"/>
  <c r="H213" i="11" s="1"/>
  <c r="G212" i="11"/>
  <c r="H212" i="11" s="1"/>
  <c r="G211" i="11"/>
  <c r="H211" i="11" s="1"/>
  <c r="G210" i="11"/>
  <c r="H210" i="11" s="1"/>
  <c r="G209" i="11"/>
  <c r="H209" i="11" s="1"/>
  <c r="G208" i="11"/>
  <c r="H208" i="11" s="1"/>
  <c r="G207" i="11"/>
  <c r="H207" i="11" s="1"/>
  <c r="G206" i="11"/>
  <c r="H206" i="11" s="1"/>
  <c r="G205" i="11"/>
  <c r="H205" i="11" s="1"/>
  <c r="G204" i="11"/>
  <c r="H204" i="11" s="1"/>
  <c r="G203" i="11"/>
  <c r="H203" i="11" s="1"/>
  <c r="G202" i="11"/>
  <c r="H202" i="11" s="1"/>
  <c r="G201" i="11"/>
  <c r="H201" i="11" s="1"/>
  <c r="H199" i="11"/>
  <c r="D196" i="11"/>
  <c r="C193" i="11"/>
  <c r="G190" i="11"/>
  <c r="H190" i="11" s="1"/>
  <c r="G189" i="11"/>
  <c r="H189" i="11" s="1"/>
  <c r="G188" i="11"/>
  <c r="H188" i="11" s="1"/>
  <c r="G187" i="11"/>
  <c r="H187" i="11" s="1"/>
  <c r="G186" i="11"/>
  <c r="H186" i="11" s="1"/>
  <c r="G185" i="11"/>
  <c r="H185" i="11" s="1"/>
  <c r="G184" i="11"/>
  <c r="H184" i="11" s="1"/>
  <c r="G183" i="11"/>
  <c r="H183" i="11" s="1"/>
  <c r="G182" i="11"/>
  <c r="H182" i="11" s="1"/>
  <c r="G181" i="11"/>
  <c r="H181" i="11" s="1"/>
  <c r="G180" i="11"/>
  <c r="H180" i="11" s="1"/>
  <c r="G179" i="11"/>
  <c r="H179" i="11" s="1"/>
  <c r="G178" i="11"/>
  <c r="H178" i="11" s="1"/>
  <c r="G177" i="11"/>
  <c r="H177" i="11" s="1"/>
  <c r="G176" i="11"/>
  <c r="H176" i="11" s="1"/>
  <c r="G175" i="11"/>
  <c r="H175" i="11" s="1"/>
  <c r="G174" i="11"/>
  <c r="H174" i="11" s="1"/>
  <c r="G173" i="11"/>
  <c r="H173" i="11" s="1"/>
  <c r="G172" i="11"/>
  <c r="H172" i="11" s="1"/>
  <c r="G171" i="11"/>
  <c r="H171" i="11" s="1"/>
  <c r="G170" i="11"/>
  <c r="H170" i="11" s="1"/>
  <c r="H169" i="11"/>
  <c r="D166" i="11"/>
  <c r="C163" i="11"/>
  <c r="G160" i="11"/>
  <c r="H160" i="11" s="1"/>
  <c r="G159" i="11"/>
  <c r="H159" i="11" s="1"/>
  <c r="G158" i="11"/>
  <c r="H158" i="11" s="1"/>
  <c r="G157" i="11"/>
  <c r="H157" i="11" s="1"/>
  <c r="G156" i="11"/>
  <c r="H156" i="11" s="1"/>
  <c r="G155" i="11"/>
  <c r="H155" i="11" s="1"/>
  <c r="G154" i="11"/>
  <c r="H154" i="11" s="1"/>
  <c r="G153" i="11"/>
  <c r="H153" i="11" s="1"/>
  <c r="G152" i="11"/>
  <c r="H152" i="11" s="1"/>
  <c r="G151" i="11"/>
  <c r="H151" i="11" s="1"/>
  <c r="G150" i="11"/>
  <c r="H150" i="11" s="1"/>
  <c r="G149" i="11"/>
  <c r="H149" i="11" s="1"/>
  <c r="G148" i="11"/>
  <c r="H148" i="11" s="1"/>
  <c r="G147" i="11"/>
  <c r="H147" i="11" s="1"/>
  <c r="G146" i="11"/>
  <c r="H146" i="11" s="1"/>
  <c r="G145" i="11"/>
  <c r="H145" i="11" s="1"/>
  <c r="G144" i="11"/>
  <c r="H144" i="11" s="1"/>
  <c r="G143" i="11"/>
  <c r="H143" i="11" s="1"/>
  <c r="G142" i="11"/>
  <c r="H142" i="11" s="1"/>
  <c r="G141" i="11"/>
  <c r="H141" i="11" s="1"/>
  <c r="G140" i="11"/>
  <c r="H140" i="11" s="1"/>
  <c r="G139" i="11"/>
  <c r="H139" i="11" s="1"/>
  <c r="G138" i="11"/>
  <c r="H138" i="11" s="1"/>
  <c r="G137" i="11"/>
  <c r="H137" i="11" s="1"/>
  <c r="G136" i="11"/>
  <c r="H136" i="11" s="1"/>
  <c r="G135" i="11"/>
  <c r="H135" i="11" s="1"/>
  <c r="G134" i="11"/>
  <c r="H134" i="11" s="1"/>
  <c r="G133" i="11"/>
  <c r="H133" i="11" s="1"/>
  <c r="H132" i="11"/>
  <c r="D129" i="11"/>
  <c r="C126" i="11"/>
  <c r="G123" i="11"/>
  <c r="H123" i="11" s="1"/>
  <c r="G122" i="11"/>
  <c r="H122" i="11" s="1"/>
  <c r="G121" i="11"/>
  <c r="H121" i="11" s="1"/>
  <c r="G120" i="11"/>
  <c r="H120" i="11" s="1"/>
  <c r="G119" i="11"/>
  <c r="H119" i="11" s="1"/>
  <c r="G118" i="11"/>
  <c r="H118" i="11" s="1"/>
  <c r="G117" i="11"/>
  <c r="H117" i="11" s="1"/>
  <c r="G116" i="11"/>
  <c r="H116" i="11" s="1"/>
  <c r="G115" i="11"/>
  <c r="H115" i="11" s="1"/>
  <c r="G114" i="11"/>
  <c r="H114" i="11" s="1"/>
  <c r="G113" i="11"/>
  <c r="H113" i="11" s="1"/>
  <c r="G112" i="11"/>
  <c r="H112" i="11" s="1"/>
  <c r="G111" i="11"/>
  <c r="H111" i="11" s="1"/>
  <c r="G110" i="11"/>
  <c r="H110" i="11" s="1"/>
  <c r="G109" i="11"/>
  <c r="H109" i="11" s="1"/>
  <c r="G108" i="11"/>
  <c r="H108" i="11" s="1"/>
  <c r="G107" i="11"/>
  <c r="H107" i="11" s="1"/>
  <c r="G106" i="11"/>
  <c r="H106" i="11" s="1"/>
  <c r="G105" i="11"/>
  <c r="H105" i="11" s="1"/>
  <c r="G104" i="11"/>
  <c r="H104" i="11" s="1"/>
  <c r="G103" i="11"/>
  <c r="H103" i="11" s="1"/>
  <c r="H102" i="11"/>
  <c r="D99" i="11"/>
  <c r="G91" i="11"/>
  <c r="H91" i="11" s="1"/>
  <c r="G90" i="11"/>
  <c r="H90" i="11" s="1"/>
  <c r="G89" i="11"/>
  <c r="H89" i="11" s="1"/>
  <c r="G88" i="11"/>
  <c r="H88" i="11" s="1"/>
  <c r="G87" i="11"/>
  <c r="H87" i="11" s="1"/>
  <c r="G86" i="11"/>
  <c r="H86" i="11" s="1"/>
  <c r="G85" i="11"/>
  <c r="H85" i="11" s="1"/>
  <c r="G84" i="11"/>
  <c r="H84" i="11" s="1"/>
  <c r="G83" i="11"/>
  <c r="H83" i="11" s="1"/>
  <c r="G82" i="11"/>
  <c r="H82" i="11" s="1"/>
  <c r="G81" i="11"/>
  <c r="H81" i="11" s="1"/>
  <c r="G80" i="11"/>
  <c r="H80" i="11" s="1"/>
  <c r="G79" i="11"/>
  <c r="H79" i="11" s="1"/>
  <c r="G78" i="11"/>
  <c r="H78" i="11" s="1"/>
  <c r="G77" i="11"/>
  <c r="H77" i="11" s="1"/>
  <c r="G76" i="11"/>
  <c r="H76" i="11" s="1"/>
  <c r="G75" i="11"/>
  <c r="H75" i="11" s="1"/>
  <c r="G74" i="11"/>
  <c r="H74" i="11" s="1"/>
  <c r="G73" i="11"/>
  <c r="H73" i="11" s="1"/>
  <c r="G72" i="11"/>
  <c r="H72" i="11" s="1"/>
  <c r="G71" i="11"/>
  <c r="H71" i="11" s="1"/>
  <c r="G70" i="11"/>
  <c r="H70" i="11" s="1"/>
  <c r="G69" i="11"/>
  <c r="H69" i="11" s="1"/>
  <c r="G68" i="11"/>
  <c r="H68" i="11" s="1"/>
  <c r="G67" i="11"/>
  <c r="H67" i="11" s="1"/>
  <c r="G66" i="11"/>
  <c r="H66" i="11" s="1"/>
  <c r="G65" i="11"/>
  <c r="H65" i="11" s="1"/>
  <c r="G64" i="11"/>
  <c r="H64" i="11" s="1"/>
  <c r="G63" i="11"/>
  <c r="H62" i="11"/>
  <c r="D59" i="11"/>
  <c r="C56" i="11"/>
  <c r="G53" i="11"/>
  <c r="H53" i="11" s="1"/>
  <c r="G52" i="11"/>
  <c r="H52" i="11" s="1"/>
  <c r="G51" i="11"/>
  <c r="H51" i="11" s="1"/>
  <c r="G50" i="11"/>
  <c r="H50" i="11" s="1"/>
  <c r="G49" i="11"/>
  <c r="H49" i="11" s="1"/>
  <c r="G48" i="11"/>
  <c r="H48" i="11" s="1"/>
  <c r="G47" i="11"/>
  <c r="H47" i="11" s="1"/>
  <c r="G46" i="11"/>
  <c r="H46" i="11" s="1"/>
  <c r="G45" i="11"/>
  <c r="H45" i="11" s="1"/>
  <c r="G44" i="11"/>
  <c r="H44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8" i="11"/>
  <c r="D5" i="11"/>
  <c r="E59" i="11" l="1"/>
  <c r="G59" i="11" s="1"/>
  <c r="I59" i="11" s="1"/>
  <c r="E196" i="11"/>
  <c r="H196" i="11" s="1"/>
  <c r="H200" i="11"/>
  <c r="E129" i="11"/>
  <c r="G129" i="11" s="1"/>
  <c r="I129" i="11" s="1"/>
  <c r="E5" i="11"/>
  <c r="H5" i="11" s="1"/>
  <c r="H63" i="11"/>
  <c r="H9" i="11"/>
  <c r="E99" i="11"/>
  <c r="G99" i="11" s="1"/>
  <c r="I99" i="11" s="1"/>
  <c r="E166" i="11"/>
  <c r="G166" i="11" s="1"/>
  <c r="I166" i="11" s="1"/>
  <c r="G196" i="11" l="1"/>
  <c r="I196" i="11" s="1"/>
  <c r="H166" i="11"/>
  <c r="H129" i="11"/>
  <c r="H59" i="11"/>
  <c r="G5" i="11"/>
  <c r="I5" i="11" s="1"/>
  <c r="E221" i="11"/>
  <c r="H99" i="11"/>
  <c r="H221" i="11" l="1"/>
  <c r="G221" i="11"/>
  <c r="I221" i="11" s="1"/>
  <c r="E1412" i="10" l="1"/>
  <c r="F30" i="9" l="1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3" i="9"/>
  <c r="F22" i="9"/>
  <c r="F23" i="9"/>
  <c r="F24" i="9"/>
  <c r="F21" i="9"/>
  <c r="F16" i="9"/>
  <c r="F15" i="9"/>
  <c r="F12" i="9"/>
  <c r="F11" i="9"/>
  <c r="F8" i="9"/>
  <c r="F7" i="9"/>
  <c r="F29" i="9"/>
  <c r="H19" i="9"/>
  <c r="H27" i="9"/>
  <c r="F25" i="9" l="1"/>
  <c r="F54" i="9"/>
  <c r="F17" i="9"/>
  <c r="F56" i="9" l="1"/>
</calcChain>
</file>

<file path=xl/sharedStrings.xml><?xml version="1.0" encoding="utf-8"?>
<sst xmlns="http://schemas.openxmlformats.org/spreadsheetml/2006/main" count="5123" uniqueCount="721">
  <si>
    <t>Měrná jednotka</t>
  </si>
  <si>
    <t>Druh úklidových služeb</t>
  </si>
  <si>
    <t xml:space="preserve">Čištění koberců suchou cestou </t>
  </si>
  <si>
    <t xml:space="preserve">Čištění koberců mokrou cestou </t>
  </si>
  <si>
    <t>Čištění čalouněného nábytku</t>
  </si>
  <si>
    <t>Čištění horizontálních žaluzií</t>
  </si>
  <si>
    <t>ks</t>
  </si>
  <si>
    <t>Úklid nad rámec pravidelného úklidu 
(Po-Pá)</t>
  </si>
  <si>
    <t>Úklid nad rámec pravidelného úklidu 
(Svátky, Sobota, Neděle)</t>
  </si>
  <si>
    <t>měsíc</t>
  </si>
  <si>
    <t>hodina</t>
  </si>
  <si>
    <t>Název veřejné zakázky</t>
  </si>
  <si>
    <t>Mytí oken (včetně rámů) pomocí plošiny</t>
  </si>
  <si>
    <t>úklid podlah s PVC povrchem</t>
  </si>
  <si>
    <t>úklid podlah s keramickým povrchem</t>
  </si>
  <si>
    <t>úklid podlah s kobercovou krytinou</t>
  </si>
  <si>
    <t>úklid podlah s vinylovým povrchem</t>
  </si>
  <si>
    <t>mytí oken včetně rámů</t>
  </si>
  <si>
    <r>
      <t>m</t>
    </r>
    <r>
      <rPr>
        <vertAlign val="superscript"/>
        <sz val="9"/>
        <rFont val="Arial"/>
        <family val="2"/>
        <charset val="238"/>
      </rPr>
      <t>2</t>
    </r>
  </si>
  <si>
    <t>mytí keramických obkladů</t>
  </si>
  <si>
    <t>mytí obkladu výtahu</t>
  </si>
  <si>
    <t>čištění rohože ve vstupní hale</t>
  </si>
  <si>
    <t>čištění skleněných vitrín</t>
  </si>
  <si>
    <t>čištění skleněných stěn</t>
  </si>
  <si>
    <t>mytí plných dveří jednokřídlých</t>
  </si>
  <si>
    <t>mytí prosklených dveří</t>
  </si>
  <si>
    <t>očištění telefonů</t>
  </si>
  <si>
    <t>čištění otopných těles</t>
  </si>
  <si>
    <t>mytí posuvných dveří výtahu</t>
  </si>
  <si>
    <t>vynesení nádob na separovaný odpad</t>
  </si>
  <si>
    <t>vyprázdnění velkokapacitní skartovačky</t>
  </si>
  <si>
    <t>čištění kuchyňské linky a elektrospotřebičů</t>
  </si>
  <si>
    <t>očištění turniketu ve vstupní hale</t>
  </si>
  <si>
    <t>čištění prosklené přepážky</t>
  </si>
  <si>
    <t>mytí pisoárů</t>
  </si>
  <si>
    <t>Mytí a odmrazování lednic</t>
  </si>
  <si>
    <t>A</t>
  </si>
  <si>
    <t>Pravidelný úklid vnitřních prostor</t>
  </si>
  <si>
    <t>zametení chodníku před budovou ředitelství</t>
  </si>
  <si>
    <t>zametení dvora</t>
  </si>
  <si>
    <t>zametení plochy před budovou ve dvorním traktu</t>
  </si>
  <si>
    <t>zametení průjezdu do  dvora</t>
  </si>
  <si>
    <t>zametení plochy za vrátnicí</t>
  </si>
  <si>
    <t>zametení chodníku u výtahové šachty</t>
  </si>
  <si>
    <t>úklid podlah s betonovým povrchem</t>
  </si>
  <si>
    <t>úklid podlah s dřevěným povrchem</t>
  </si>
  <si>
    <t>zametení cest pro pěší a úklid travnatých ploch</t>
  </si>
  <si>
    <t>čištění a mytí hliníkové fasády</t>
  </si>
  <si>
    <t>čištění a mytí hliníkových lamel</t>
  </si>
  <si>
    <t>čištění a mytí hliníkových lamel na  střeše</t>
  </si>
  <si>
    <t>B</t>
  </si>
  <si>
    <t>C</t>
  </si>
  <si>
    <t>mytí umyvadel, dřezů, výlevek a pracovních desk u dřezů</t>
  </si>
  <si>
    <t>omytí sodobarů</t>
  </si>
  <si>
    <t>úklid a mytí sprchových koutů</t>
  </si>
  <si>
    <t>D</t>
  </si>
  <si>
    <t>zametání podlahy z drátkobetonu (průjezd)</t>
  </si>
  <si>
    <t>mytí omyvatelného nátěru stěn na schodišti</t>
  </si>
  <si>
    <t>vynesení košů a doplnění mikroténových sáčků</t>
  </si>
  <si>
    <t>mytí automatických posuvných dveří</t>
  </si>
  <si>
    <t>E</t>
  </si>
  <si>
    <t>F</t>
  </si>
  <si>
    <t>omytí chladniček</t>
  </si>
  <si>
    <t>Sazba DPH</t>
  </si>
  <si>
    <t>Kompletní úklid po malování a rekonstrukci</t>
  </si>
  <si>
    <t>Čištění a impregnace vertikálních žaluzií včetně sundání a zavěšení</t>
  </si>
  <si>
    <t>Impregnace podlah (mytí, povrchové ošetření, voskování, leštění)</t>
  </si>
  <si>
    <t>Cena v Kč s DPH za měrnou jednotku</t>
  </si>
  <si>
    <t>Čištění a ošetření vinylových podlah</t>
  </si>
  <si>
    <t>Odstranění barvy po lakýrnících z PVC, kameniny, schodů a pod.</t>
  </si>
  <si>
    <t>Schodiště - strojové mytí (vodorovná část) a ruční mytí (svislá část) schodů</t>
  </si>
  <si>
    <t>Schodiště - hloubkové chemické čištění schodů včetně ošetření – impregnace, polymery</t>
  </si>
  <si>
    <r>
      <t>Keramické obklady na stěnách</t>
    </r>
    <r>
      <rPr>
        <sz val="10"/>
        <rFont val="Verdana"/>
        <family val="2"/>
        <charset val="238"/>
      </rPr>
      <t xml:space="preserve"> - základní čištění (dle použitých přípravků)</t>
    </r>
  </si>
  <si>
    <r>
      <t>Dřevěné obklady na stěnách</t>
    </r>
    <r>
      <rPr>
        <sz val="10"/>
        <rFont val="Verdana"/>
        <family val="2"/>
        <charset val="238"/>
      </rPr>
      <t xml:space="preserve"> - základní čištění (dle použitých přípravků)</t>
    </r>
  </si>
  <si>
    <t xml:space="preserve">Strojní čištění </t>
  </si>
  <si>
    <t>den</t>
  </si>
  <si>
    <t>m.j.</t>
  </si>
  <si>
    <t>množství</t>
  </si>
  <si>
    <t xml:space="preserve">vysypání venkovních odpakových košů </t>
  </si>
  <si>
    <t>poznámka</t>
  </si>
  <si>
    <t>úklid podlah s PVC povrchem (5 x v týdnu)</t>
  </si>
  <si>
    <t>úklid podlah s PVC povrchem (6 x v týdnu)</t>
  </si>
  <si>
    <t xml:space="preserve">Pravidelný úklid budovy ředitelství a budovy ve dvorním traktu na Denisově nábřeží 12  </t>
  </si>
  <si>
    <t>Nabídková cena v Kč
včetně DPH  za předpokládaný počet měrných jednotek 
tj. násobek sloupců 3 a 5</t>
  </si>
  <si>
    <t>Nabídková cena v Kč bez DPH za předpokládaný počet měrných jednotek
tj. násobek sloupců 3 a 4</t>
  </si>
  <si>
    <t xml:space="preserve">Zajištění kompletních úklidových služeb v administrativních a provozních objektech PMDP, a.s., 
včetně dodávek předmětů osobní hygieny. </t>
  </si>
  <si>
    <t>Obchodní firma nebo název dodavatele u právnické osoby nebo jméno a příjmení u fyzické osoby</t>
  </si>
  <si>
    <t>zimní  údržba - chodník a dvůr v mimopracovní dny</t>
  </si>
  <si>
    <t>Pravidelný úklid budov v objektech vozovny Slovanská alej 35</t>
  </si>
  <si>
    <t>očištění plných dveří jednokřídlých</t>
  </si>
  <si>
    <t>očištění prosklených dveří</t>
  </si>
  <si>
    <t>očištění otopných těles</t>
  </si>
  <si>
    <t>mokré čištění rohože ve vstupní hale</t>
  </si>
  <si>
    <t>očištění posuvných dveří výtahu</t>
  </si>
  <si>
    <t>mytí otopných těles</t>
  </si>
  <si>
    <t>očištění kuchyňské linky a elektrospotřebičů</t>
  </si>
  <si>
    <t>vymytí chladniček</t>
  </si>
  <si>
    <t>očištění chladniček</t>
  </si>
  <si>
    <t>čištění sklěněné stěny výtahu (z vniřní strany)</t>
  </si>
  <si>
    <t>očištění částečně prosklených dveří dvoukřídlých</t>
  </si>
  <si>
    <t>mytí částečně prosklených dveří dvoukřídlých</t>
  </si>
  <si>
    <t>očištění vchodových prosklených dveří</t>
  </si>
  <si>
    <t>mytí vchodových prosklených dveří</t>
  </si>
  <si>
    <t>očištění posuvných skleněných dveří</t>
  </si>
  <si>
    <t>mytí posuvných skleněných dveří</t>
  </si>
  <si>
    <t>2. NP dispečink</t>
  </si>
  <si>
    <t>očištění chodbových protipožárních dveří</t>
  </si>
  <si>
    <t>mytí chodbových protipožárních dveří</t>
  </si>
  <si>
    <t>koordinace se servisní firmou výtahu</t>
  </si>
  <si>
    <t>Mytí venkovního prosklení výtahu
za použití horolezecké techniky</t>
  </si>
  <si>
    <t>Pravidelný úklid objektů zázemí řidičů na konečných zastávkách MHD</t>
  </si>
  <si>
    <t>Pravidelný úklid v administrativní budově v Tylově 12</t>
  </si>
  <si>
    <t>zimní údržba - chodník a dvůr v pracovní dny</t>
  </si>
  <si>
    <t>Pravidelný úklid prostor zákaznického centra na Denisově nábřeží 12</t>
  </si>
  <si>
    <t>Pravidelný úklid prostor zákaznického centra na Klatovské 12</t>
  </si>
  <si>
    <t>Celková cena v Kč
s DPH
za měrnou jednotku</t>
  </si>
  <si>
    <t>Celková cena v Kč
bez DPH
za měrnou jednotku</t>
  </si>
  <si>
    <t>Celková nabídková cena v Kč bez DPH
za předpokládaný počet měrných jednotek
tj. násobek sloupců 3 a 4</t>
  </si>
  <si>
    <t>Celková nabídková cena v Kč
včetně DPH  za předpokládaný počet měrných jednotek 
tj. násobek sloupců 3 a 5</t>
  </si>
  <si>
    <t>Cenová nabídka</t>
  </si>
  <si>
    <t>Celková nabídková cena
za poskytování úklidových služeb</t>
  </si>
  <si>
    <t>Položka pravidelného úklidu</t>
  </si>
  <si>
    <t>Položka jednotkové ceny</t>
  </si>
  <si>
    <t>Pravidelný úklid vnitřních prostor  zákaznického centra na Denisově nábřeží 12</t>
  </si>
  <si>
    <t>Pravidelný úklid vnitřních prostor  zákaznického centra na Klatovské 12</t>
  </si>
  <si>
    <t>cena za m.j.
Kč bez DPH</t>
  </si>
  <si>
    <t>cena za položku
Kč bez DPH</t>
  </si>
  <si>
    <t>mytí topných těles</t>
  </si>
  <si>
    <t>očištění omyvatelného nátěru stěn na schodišti</t>
  </si>
  <si>
    <t>očištění automatických posuvných dveří</t>
  </si>
  <si>
    <t xml:space="preserve">Čištění vertikálních žaluzií </t>
  </si>
  <si>
    <t>očištění otopných těles vč. obložení</t>
  </si>
  <si>
    <t>očištění prosklených dvoukřídlých dveří</t>
  </si>
  <si>
    <t>mytí prosklených dvoukřídlých dveří</t>
  </si>
  <si>
    <r>
      <t>četnost</t>
    </r>
    <r>
      <rPr>
        <b/>
        <vertAlign val="superscript"/>
        <sz val="11"/>
        <color rgb="FFFF0000"/>
        <rFont val="Arial"/>
        <family val="2"/>
        <charset val="238"/>
      </rPr>
      <t>2)</t>
    </r>
  </si>
  <si>
    <r>
      <t>cena za položku
Kč bez DPH</t>
    </r>
    <r>
      <rPr>
        <b/>
        <vertAlign val="superscript"/>
        <sz val="11"/>
        <color rgb="FFFF0000"/>
        <rFont val="Arial"/>
        <family val="2"/>
        <charset val="238"/>
      </rPr>
      <t>3)</t>
    </r>
  </si>
  <si>
    <r>
      <t>Cena v Kč bez DPH za měrnou jednotku</t>
    </r>
    <r>
      <rPr>
        <b/>
        <vertAlign val="superscript"/>
        <sz val="11"/>
        <color rgb="FFFF0000"/>
        <rFont val="Arial"/>
        <family val="2"/>
        <charset val="238"/>
      </rPr>
      <t>1)</t>
    </r>
  </si>
  <si>
    <t>5 x týdně</t>
  </si>
  <si>
    <t>6 x týdně</t>
  </si>
  <si>
    <t>čištění kuchyňské linky a elektrospotřebičů,
vč. sodobarů</t>
  </si>
  <si>
    <t>umytí nádobí, zapnutí a vypnutí myčky nádobí, včetně jeho uklizení do polic</t>
  </si>
  <si>
    <t>vyprázdnění košů a odvoz odpadu na určené sběrné místo v rámci objektů PMDP</t>
  </si>
  <si>
    <t>Objekty - Plzeňské městské dopravní podniky, a.s.</t>
  </si>
  <si>
    <t>Budova ředitelství - Denisovo nábřeží 12</t>
  </si>
  <si>
    <t>1. NP - budova ředitelství Denisovo nábřeží 12</t>
  </si>
  <si>
    <t>VSTUPNÍ HALA</t>
  </si>
  <si>
    <t>typ</t>
  </si>
  <si>
    <t>počet
ks</t>
  </si>
  <si>
    <t>celkem
m²</t>
  </si>
  <si>
    <t>četnost</t>
  </si>
  <si>
    <t>podlaha</t>
  </si>
  <si>
    <t>dlažba</t>
  </si>
  <si>
    <t>podlaha ve výtahu</t>
  </si>
  <si>
    <t>PVC</t>
  </si>
  <si>
    <t>dveře vchodové</t>
  </si>
  <si>
    <t>dveře za vrátnicí</t>
  </si>
  <si>
    <t>dveře výtahové</t>
  </si>
  <si>
    <t>obklad výtahu</t>
  </si>
  <si>
    <t>radiátory</t>
  </si>
  <si>
    <t>vitrína (skleněná výplň)</t>
  </si>
  <si>
    <t>čistící zóna</t>
  </si>
  <si>
    <t>turnikety</t>
  </si>
  <si>
    <t>VRÁTNICE</t>
  </si>
  <si>
    <t>Podlaha</t>
  </si>
  <si>
    <t>Okno</t>
  </si>
  <si>
    <t>Dveře do vrátnice</t>
  </si>
  <si>
    <t>Telefony</t>
  </si>
  <si>
    <t>Radiátory</t>
  </si>
  <si>
    <t>Umyvadlo / dřez</t>
  </si>
  <si>
    <t>kuchyňská linka + elektro spotřebiče</t>
  </si>
  <si>
    <t>Koš odpadkový</t>
  </si>
  <si>
    <t>Koše na separovaný odpad</t>
  </si>
  <si>
    <t>VRÁTNICE - hygienické zázemí</t>
  </si>
  <si>
    <t>dveře</t>
  </si>
  <si>
    <t>Obklad WC</t>
  </si>
  <si>
    <t>WC</t>
  </si>
  <si>
    <t>ŠATNA - VRÁTNICE</t>
  </si>
  <si>
    <t>Dveře</t>
  </si>
  <si>
    <t>2. NP - budova ředitelství Denisovo nábřeží 12</t>
  </si>
  <si>
    <t>Okna</t>
  </si>
  <si>
    <t>Obklad u umyvadla</t>
  </si>
  <si>
    <t>KANCELÁŘ č. 12
DISPEČINK</t>
  </si>
  <si>
    <t>koberec</t>
  </si>
  <si>
    <t>Skleněná stěna</t>
  </si>
  <si>
    <t>Skartovačka</t>
  </si>
  <si>
    <t>KANCELÁŘ č. 14
DISPEČINK</t>
  </si>
  <si>
    <t>TECHNOLOGICKÁ MÍSTNOST
DISPEČINK</t>
  </si>
  <si>
    <t>Umyvadlo</t>
  </si>
  <si>
    <t>KUCHYNĚ
DISPEČINK</t>
  </si>
  <si>
    <t>obklad (sklo) u dřezu</t>
  </si>
  <si>
    <t>ŠATNA I.
DISPEČINK</t>
  </si>
  <si>
    <t>Sprchový kout</t>
  </si>
  <si>
    <t>ŠATNA II.
DISPEČINK</t>
  </si>
  <si>
    <t>obklad u umyvadla</t>
  </si>
  <si>
    <t>KANCELÁŘ č. 15
DISPEČINK</t>
  </si>
  <si>
    <t>HYGIENICKÉ ZAŘÍZENÍ</t>
  </si>
  <si>
    <t>Podlaha (WC muži)</t>
  </si>
  <si>
    <t>Obklady - WC muži</t>
  </si>
  <si>
    <t>Okna - WC muži</t>
  </si>
  <si>
    <t>Dveře - WC muži</t>
  </si>
  <si>
    <t>Umyvadlo - WC muži</t>
  </si>
  <si>
    <t>WC muži</t>
  </si>
  <si>
    <t>WC muži - pisoár</t>
  </si>
  <si>
    <t>Podlaha (WC ženy)</t>
  </si>
  <si>
    <t>Dveře - WC ženy</t>
  </si>
  <si>
    <t>Umyvadlo - WC ženy</t>
  </si>
  <si>
    <t>WC ženy</t>
  </si>
  <si>
    <t>CHODBA</t>
  </si>
  <si>
    <t>chodba - podlaha</t>
  </si>
  <si>
    <t>Dveře - skleněná stěna</t>
  </si>
  <si>
    <t>nádoba na separovaný odpad</t>
  </si>
  <si>
    <t>Radiátor</t>
  </si>
  <si>
    <t>3. NP - budova ředitelství Denisovo nábřeží 12</t>
  </si>
  <si>
    <t>KANCELÁŘ č. 22</t>
  </si>
  <si>
    <t>vinyl</t>
  </si>
  <si>
    <t>Okno (dveře na balkon)</t>
  </si>
  <si>
    <t>Dveře dvoukřídlé</t>
  </si>
  <si>
    <t>Obklad u dřezu</t>
  </si>
  <si>
    <t xml:space="preserve">KANCELÁŘ č. 24 </t>
  </si>
  <si>
    <t>KANCELÁŘ č. 25</t>
  </si>
  <si>
    <t>Přepážka skleněná</t>
  </si>
  <si>
    <t>KANCELÁŘ č. 26</t>
  </si>
  <si>
    <t>Chodba malá - podlaha</t>
  </si>
  <si>
    <t xml:space="preserve">Obklad </t>
  </si>
  <si>
    <t xml:space="preserve">Dveře </t>
  </si>
  <si>
    <t>Podlaha - PVC</t>
  </si>
  <si>
    <t>Podlaha - WC ženy</t>
  </si>
  <si>
    <t>Podlaha - WC muži</t>
  </si>
  <si>
    <t>Obklady - WC ženy</t>
  </si>
  <si>
    <t>Dveře - komora</t>
  </si>
  <si>
    <t>Komora - podlaha</t>
  </si>
  <si>
    <t>4. NP - budova ředitelství Denisovo nábřeží 12</t>
  </si>
  <si>
    <t>Podlaha (kuchyňka)</t>
  </si>
  <si>
    <t>Podlaha (malá chodba)</t>
  </si>
  <si>
    <t>Obklad</t>
  </si>
  <si>
    <t xml:space="preserve">Okna </t>
  </si>
  <si>
    <t>Dřez</t>
  </si>
  <si>
    <t>KANCELÁŘ č. 37</t>
  </si>
  <si>
    <t>Dveře - sprcha</t>
  </si>
  <si>
    <t>sprchový kout</t>
  </si>
  <si>
    <t>Obklad - sprcha</t>
  </si>
  <si>
    <t>5. NP - budova ředitelství Denisovo nábřeží 12</t>
  </si>
  <si>
    <t>KANCELÁŘ č. 41 a</t>
  </si>
  <si>
    <t>KANCELÁŘ č. 41 b</t>
  </si>
  <si>
    <t>KANCELÁŘ č. 41 c</t>
  </si>
  <si>
    <t>ZASEDACÍ MÍSTNOST I. (VELKÁ) č.42</t>
  </si>
  <si>
    <t>KANCELÁŘ č. 43</t>
  </si>
  <si>
    <t>6. NP - budova ředitelství Denisovo nábřeží 12</t>
  </si>
  <si>
    <t>KANCELÁŘ č. 51</t>
  </si>
  <si>
    <t>KANCELÁŘ č. 52</t>
  </si>
  <si>
    <t>KANCELÁŘ č. 53</t>
  </si>
  <si>
    <t>KANCELÁŘ č. 54</t>
  </si>
  <si>
    <t>KANCELÁŘ č. 55</t>
  </si>
  <si>
    <t>KANCELÁŘ č. 56</t>
  </si>
  <si>
    <t>KUCHYNĚ</t>
  </si>
  <si>
    <t>kuchyňská linka + elektro spotřebiče + chladnička</t>
  </si>
  <si>
    <t>WC muži - obklad u umyvadla</t>
  </si>
  <si>
    <t>WC ženy - obklad u umyvadla</t>
  </si>
  <si>
    <t>Podélná skleněná stěna</t>
  </si>
  <si>
    <t>SCHODIŠTĚ - budova ředitelství Denisovo nábřeží 12</t>
  </si>
  <si>
    <t>SCHODIŠTĚ</t>
  </si>
  <si>
    <t>Podesta na patře</t>
  </si>
  <si>
    <t>Podesta mezi patry</t>
  </si>
  <si>
    <t>Dveře - výtahové</t>
  </si>
  <si>
    <t>Okno 1 - 4. patro</t>
  </si>
  <si>
    <t>Okno 5. patro</t>
  </si>
  <si>
    <t>Schodiště</t>
  </si>
  <si>
    <t>Skleněná stěna u výtahu</t>
  </si>
  <si>
    <t>Venkovní prosklení výtahu</t>
  </si>
  <si>
    <t>objednávka</t>
  </si>
  <si>
    <t>Administrativní budova ve dvorním traktu budovy ředitelství - Denisovo nábřeží 12 (domeček)</t>
  </si>
  <si>
    <t>1. NP -  admin.budova ve dvorním traktu budovy ředitelství (Denisovo nábřeží 12)</t>
  </si>
  <si>
    <t>počet ks</t>
  </si>
  <si>
    <t>Okno - vnitřní</t>
  </si>
  <si>
    <t>Koš na odpadky</t>
  </si>
  <si>
    <t>schody do patra</t>
  </si>
  <si>
    <r>
      <t xml:space="preserve">okno </t>
    </r>
    <r>
      <rPr>
        <sz val="11"/>
        <rFont val="Calibri"/>
        <family val="2"/>
        <charset val="238"/>
      </rPr>
      <t>(rozdělené u pokladny)</t>
    </r>
  </si>
  <si>
    <t>okno</t>
  </si>
  <si>
    <t>vchodové dveře / hlavní</t>
  </si>
  <si>
    <t>2. NP -  admin.budova ve dvorním traktu budovy ředitelství (Denisovo nábřeží 12)</t>
  </si>
  <si>
    <t>chodba / kuchyňka</t>
  </si>
  <si>
    <t>vchodové dveře</t>
  </si>
  <si>
    <t>obklady/u linky</t>
  </si>
  <si>
    <t>kotel</t>
  </si>
  <si>
    <t>Umyvadlo/dřez</t>
  </si>
  <si>
    <t>Obklady</t>
  </si>
  <si>
    <t xml:space="preserve">WC  </t>
  </si>
  <si>
    <t>Umyvadla</t>
  </si>
  <si>
    <t>venkovní prostory - Denisovo nábřeží 12</t>
  </si>
  <si>
    <t>CHODNÍKY A CESTY PRO PĚŠÍ vč. travnatých ploch</t>
  </si>
  <si>
    <t>Chodník před budovou</t>
  </si>
  <si>
    <t>vysypání  odpadkových košů</t>
  </si>
  <si>
    <t>Chodník u výtahu</t>
  </si>
  <si>
    <t>Plocha za vrátnicí</t>
  </si>
  <si>
    <t>Průjezd do dvora</t>
  </si>
  <si>
    <t>Dvůr</t>
  </si>
  <si>
    <t>Plocha před budovou 
Přepravní kontroly</t>
  </si>
  <si>
    <t>Vozovna Slovanská alej 35 - nová vozovna</t>
  </si>
  <si>
    <t>PAB (Administrativní budova) vozovna Slovanská alej 35</t>
  </si>
  <si>
    <t>PAB 1 PP</t>
  </si>
  <si>
    <t>označení prostor</t>
  </si>
  <si>
    <t>místnost 02.1 - chodba</t>
  </si>
  <si>
    <t>místnost 03.1 - schodiště</t>
  </si>
  <si>
    <t>místnost 04.1 - výtah</t>
  </si>
  <si>
    <t>místnost 55.1 - sdělovací místnost</t>
  </si>
  <si>
    <t>PAB 1 NP</t>
  </si>
  <si>
    <t>místnost 01.1 - vestibul</t>
  </si>
  <si>
    <t>turniket</t>
  </si>
  <si>
    <t>skleněná stěna - v celé budově</t>
  </si>
  <si>
    <t>radiátor</t>
  </si>
  <si>
    <t>místnost 01.2-01.2a chodby</t>
  </si>
  <si>
    <t>místnost 02.2 chodby + chodba WC</t>
  </si>
  <si>
    <t>místnost 02.3 předsíň</t>
  </si>
  <si>
    <t>místnost 02.4  chodba</t>
  </si>
  <si>
    <t>místnost 03.1 chodba</t>
  </si>
  <si>
    <t>místnost 04.2 - 05.1 výtah 1, výtah 2</t>
  </si>
  <si>
    <t xml:space="preserve">místnost 20.1 - kancelář </t>
  </si>
  <si>
    <t>skleněná stěna</t>
  </si>
  <si>
    <t>místnost 20.2 - vedoucí provozu ED</t>
  </si>
  <si>
    <t>místnost 27 - recepce</t>
  </si>
  <si>
    <t>místnost 28.1 - 28.2 - zázemí recepce</t>
  </si>
  <si>
    <t>místnost 30.1 - 30.2 dílny</t>
  </si>
  <si>
    <t>beton</t>
  </si>
  <si>
    <t>místnost 33 - výpravna ED</t>
  </si>
  <si>
    <t>místnost 34 - chodba čekárna řidičů</t>
  </si>
  <si>
    <t>místnost 38 - ošetřovna</t>
  </si>
  <si>
    <t>místnost 40.a - 41.b WC muži, ženy</t>
  </si>
  <si>
    <t>umyvadlo / dřez</t>
  </si>
  <si>
    <t>pisoár</t>
  </si>
  <si>
    <t>výlevka</t>
  </si>
  <si>
    <t>místnost 42 šatna muži</t>
  </si>
  <si>
    <t xml:space="preserve">místnost 44.1 úklid </t>
  </si>
  <si>
    <t>místnost 45 jídelna</t>
  </si>
  <si>
    <t>místnost 48.1 kuchyňka ED</t>
  </si>
  <si>
    <t>kuchyňská linka vč elektrospotřebičů - chladnička, MW trouba, sodobar</t>
  </si>
  <si>
    <t>PAB 2 NP</t>
  </si>
  <si>
    <t>místnost 02.7 chodba</t>
  </si>
  <si>
    <t>chladnička</t>
  </si>
  <si>
    <t>místnost 02.8 - 02.9 chodba k WC</t>
  </si>
  <si>
    <t>místnost 02.10 chodba</t>
  </si>
  <si>
    <t>místnost 02.11 chodba šatna muži</t>
  </si>
  <si>
    <t>místnost 02.12 chodba</t>
  </si>
  <si>
    <t>místnost 03.1.c - 03.2.b schodiště</t>
  </si>
  <si>
    <t>místnost 04.3 - 05.2 výtah1 a výtah2</t>
  </si>
  <si>
    <t>kancelář SSZ  20.6</t>
  </si>
  <si>
    <t>kancelář VO  20.9</t>
  </si>
  <si>
    <t>kancelář ved. VO  20.10</t>
  </si>
  <si>
    <t>kancelář přípr. výroby 20.11</t>
  </si>
  <si>
    <t>kancelář int.ext. zakázky 20.12</t>
  </si>
  <si>
    <t>spisovna 25.1</t>
  </si>
  <si>
    <t>spisovna 25.2</t>
  </si>
  <si>
    <t>spisovna 25.3</t>
  </si>
  <si>
    <t>spisovna 25.4</t>
  </si>
  <si>
    <t>dílna elektro 31.1.c - 31.2.b</t>
  </si>
  <si>
    <t>denní místnost řidičů 35.1</t>
  </si>
  <si>
    <t>denní místnost HV 35.2</t>
  </si>
  <si>
    <t>denní místnost 35.3</t>
  </si>
  <si>
    <t>denní místnost 35.4</t>
  </si>
  <si>
    <t>kuchyňská linka vč elektrospotřebičů - kávovar, MW trouba, myčka, chladnička</t>
  </si>
  <si>
    <t>WC ženy 40.4a - 40.4c</t>
  </si>
  <si>
    <t>WC muži 40.5a - 40.5c</t>
  </si>
  <si>
    <t>šatna ženy umývárna 41.2</t>
  </si>
  <si>
    <t>šatna muži umývárna 41.3-41.4</t>
  </si>
  <si>
    <t>šatna muži VO 42.2</t>
  </si>
  <si>
    <t>šatna muži VO WC 42.3-42.5</t>
  </si>
  <si>
    <t>šatna muži HV 42.6-42.7</t>
  </si>
  <si>
    <t>šatna muži SSZ 42.8</t>
  </si>
  <si>
    <t>šatna muži SSZ WC 42.9-42.11</t>
  </si>
  <si>
    <t>šatna ženy 43.1</t>
  </si>
  <si>
    <t>šatna ženy WC 43.2-43.3</t>
  </si>
  <si>
    <t>šatna ženy HV 43.4</t>
  </si>
  <si>
    <t>úklid 44.3-44.4</t>
  </si>
  <si>
    <t>kuchyňka řidiči 48.2</t>
  </si>
  <si>
    <t>kuchyňská linka vč. elektrospotřebičů - mikrovlnná trouba</t>
  </si>
  <si>
    <t>kuchyňka 48.3</t>
  </si>
  <si>
    <t>kuchyňská linka vč. elektrospotřebičů - kávovar, MW trouba, myčka, chladnička, sodobar</t>
  </si>
  <si>
    <t>sdělovací místnost 55.2</t>
  </si>
  <si>
    <t>PAB 3 NP</t>
  </si>
  <si>
    <t xml:space="preserve"> chodba 02.13-02.14</t>
  </si>
  <si>
    <t>chodba k WC 02.15 - 02.16</t>
  </si>
  <si>
    <t xml:space="preserve"> chodba 02.17 - 02.19</t>
  </si>
  <si>
    <t xml:space="preserve"> schodiště 3.1d - 3.2c</t>
  </si>
  <si>
    <t xml:space="preserve"> výtah 1. výtah 2.   4.4 - 5.3</t>
  </si>
  <si>
    <t>terasa 06</t>
  </si>
  <si>
    <t>dřevo</t>
  </si>
  <si>
    <t>kancelář podatelna 20.17</t>
  </si>
  <si>
    <t>kancelář právní odd. 28.18</t>
  </si>
  <si>
    <t>zvláštní režim</t>
  </si>
  <si>
    <t>kancelář ved. Právní odd. 20.19</t>
  </si>
  <si>
    <t>kancelář PAMO  20.20</t>
  </si>
  <si>
    <t>kancelář ved. PAMO 20.21</t>
  </si>
  <si>
    <t>kanceláře PAMO 20.22 - 20.23</t>
  </si>
  <si>
    <t>kancelář ved. marketing 20.24</t>
  </si>
  <si>
    <t>kancelář marketing 20.25</t>
  </si>
  <si>
    <t>kancelář ISM 20.27</t>
  </si>
  <si>
    <t>kancelář ISM 20.28</t>
  </si>
  <si>
    <t>kancelář ved. ISM 20.29</t>
  </si>
  <si>
    <t>kancelář GŘ 21.2</t>
  </si>
  <si>
    <t>kancelář TŘ 21.3</t>
  </si>
  <si>
    <t>sekretariát GŘ 22.1</t>
  </si>
  <si>
    <t>kancelář TŘ 22.2</t>
  </si>
  <si>
    <t>spisovna chodba skříně 25.6 - 25.9</t>
  </si>
  <si>
    <t>WC ženy 40.7a - 40.7c</t>
  </si>
  <si>
    <t>WC ženy úklid 40.7.d</t>
  </si>
  <si>
    <t>WC ředitele 40.8a - 40.8b</t>
  </si>
  <si>
    <t>WC muži 40.9a - 40.9c</t>
  </si>
  <si>
    <t>sprcha 44.4</t>
  </si>
  <si>
    <t>sprchový box</t>
  </si>
  <si>
    <t>kuchyňka 48.5</t>
  </si>
  <si>
    <t>kuchyňská linka vč. elektrospotřebičů - kávovar, MW trouba, myčka, chladnička</t>
  </si>
  <si>
    <t>kuchyňka - chodba 48.6</t>
  </si>
  <si>
    <t>VST vozovna Slovanská alej 35</t>
  </si>
  <si>
    <t xml:space="preserve">VST 1 NP </t>
  </si>
  <si>
    <t>vstup 1</t>
  </si>
  <si>
    <t>chodba 2.1</t>
  </si>
  <si>
    <t>chodba 2.2</t>
  </si>
  <si>
    <t>schodiště 03</t>
  </si>
  <si>
    <t>dílna 30</t>
  </si>
  <si>
    <t>denní místnost 33</t>
  </si>
  <si>
    <t>kuchyňská linka vč. elektrospotřebičů - MW trouba, chladnička, sodobar</t>
  </si>
  <si>
    <t>WC muži 40.1a</t>
  </si>
  <si>
    <t>WC předsíň 40.1b</t>
  </si>
  <si>
    <t>WC ženy 40.1c</t>
  </si>
  <si>
    <t>WC muži 40.1d</t>
  </si>
  <si>
    <t>WC muži 40.2a</t>
  </si>
  <si>
    <t>WC muži 40.2b</t>
  </si>
  <si>
    <t>sušárna 40.3</t>
  </si>
  <si>
    <t>umývárna muži 41.1</t>
  </si>
  <si>
    <t>šatna muži 42.1</t>
  </si>
  <si>
    <t>úklid 44</t>
  </si>
  <si>
    <t>VST 2 NP</t>
  </si>
  <si>
    <t>chodba 02.3</t>
  </si>
  <si>
    <t>chodba 02.4</t>
  </si>
  <si>
    <t>chodba 02.5</t>
  </si>
  <si>
    <t>kancelář mistrů VS 20.1</t>
  </si>
  <si>
    <t>kancelář ved. VS 20.2</t>
  </si>
  <si>
    <t>kancelář ved. HV 20.3</t>
  </si>
  <si>
    <t>kancelář mistrů HV 20.4</t>
  </si>
  <si>
    <t>WC muži 40.3a</t>
  </si>
  <si>
    <t>WC muži 40.3b</t>
  </si>
  <si>
    <t>WC předsíň 40.3c</t>
  </si>
  <si>
    <t>WC ženy 40.3d</t>
  </si>
  <si>
    <t>WC muži 40.4a</t>
  </si>
  <si>
    <t>WC muži 40.4b</t>
  </si>
  <si>
    <t>WC ženy 40.5</t>
  </si>
  <si>
    <t>umývárna muži 41.2</t>
  </si>
  <si>
    <t>umývárna ženy 41.3</t>
  </si>
  <si>
    <t>šatna muži 42.2</t>
  </si>
  <si>
    <t>šatna ženy 43</t>
  </si>
  <si>
    <t>vrátnice zádveří  05.01</t>
  </si>
  <si>
    <t>vrátnice kancelář vrátný 05.03</t>
  </si>
  <si>
    <t>vrátnice WC + umyvadlo 05.01 a 05.02</t>
  </si>
  <si>
    <t>OUT vozovna Slovanská alej 35</t>
  </si>
  <si>
    <t>OUT 2 NP</t>
  </si>
  <si>
    <t>kancelář PMDP - ED 20.3</t>
  </si>
  <si>
    <t>kuchyňka 56.1</t>
  </si>
  <si>
    <t>kuchyňská linka vč. elektrospotřebičů - MW trouba, chladnička</t>
  </si>
  <si>
    <t>Venkovní a ostatní prostory - Slovanská alej 35</t>
  </si>
  <si>
    <t>venkovní úklid částí objektů</t>
  </si>
  <si>
    <t>hliníková fasáda venku</t>
  </si>
  <si>
    <t>hliníkové lamely</t>
  </si>
  <si>
    <t>hliníkové lamely střecha</t>
  </si>
  <si>
    <t>venkovní okna</t>
  </si>
  <si>
    <t>VENKOVNÍ PLOCHY - vozovna Slovanská alej 35</t>
  </si>
  <si>
    <t>CESTY PRO PĚŠÍ a travnaté plochy</t>
  </si>
  <si>
    <t>vyznačené plochy pro pěší</t>
  </si>
  <si>
    <t xml:space="preserve">Hygienická zařízení a odpočinkové místnosti na konečných stanicích MHD  </t>
  </si>
  <si>
    <t>pronajatý prostor ve zděné budově - GPS 49°43'25.05"N, 13°24'00.22"E</t>
  </si>
  <si>
    <t>náměstí Milady Horákové
konečná ED 1</t>
  </si>
  <si>
    <t>odpadkový koš</t>
  </si>
  <si>
    <t>obklady</t>
  </si>
  <si>
    <t>přímotop</t>
  </si>
  <si>
    <t>buňka - GPS 49°43'39.46"N, 13°24'43.67"E</t>
  </si>
  <si>
    <t>Světovar
konečná ED 2</t>
  </si>
  <si>
    <t>obklad</t>
  </si>
  <si>
    <t>sodobar</t>
  </si>
  <si>
    <t>odpakový koš</t>
  </si>
  <si>
    <t>zděná budova - GPS 49°43'52.21"N, 13°25'15.81"E</t>
  </si>
  <si>
    <t>Božkov
konečná Tb 12</t>
  </si>
  <si>
    <t>akumulační kamna</t>
  </si>
  <si>
    <t>pronajatý prostor - GPS 49°44'33.00"N, 13°24'42.74"E</t>
  </si>
  <si>
    <t>Lobzy
konečná Tb 15</t>
  </si>
  <si>
    <t>zděná budova - GPS 49°45'31.34"N, 13°25'28.38"E</t>
  </si>
  <si>
    <t>Zábělská
konečná Tb 16</t>
  </si>
  <si>
    <t>buňka - GPS 49°45'11.61"N, 13°25'23.62"E</t>
  </si>
  <si>
    <t>Na dlouhých
konečná Tb 13</t>
  </si>
  <si>
    <t>buňka - GPS 49°44'46.49"N, 13°26'01.11"E</t>
  </si>
  <si>
    <t>Ústřední hřbitov
konečná Tb 11</t>
  </si>
  <si>
    <t>umyvadlo  /dřez</t>
  </si>
  <si>
    <t>buňka - GPS 49°46'34.16"N, 13°24'32.56"E</t>
  </si>
  <si>
    <t>Bílá hora
konečná Ab 20</t>
  </si>
  <si>
    <t>buňka - GPS 49°46'49.47"N, 13°22'59.20"E</t>
  </si>
  <si>
    <t>Okounová
konečná Ab 30</t>
  </si>
  <si>
    <t>zděná budova - GPS 49°47'01.21"N, 13°23'00.21"E</t>
  </si>
  <si>
    <t>Bolevec
konečná ED 1</t>
  </si>
  <si>
    <t>zděná budova - GPS 49°46'57.08"N, 13°22'21.49"E</t>
  </si>
  <si>
    <t>Košutka
konečná ED 4</t>
  </si>
  <si>
    <t>buňka - GPS 49°46'39.64"N, 13°21'18.28"E</t>
  </si>
  <si>
    <t>Košutka
konečná Ab 30</t>
  </si>
  <si>
    <t>buňka - GPS 49°45'30.79"N, 13°21'00.70"E</t>
  </si>
  <si>
    <t>Sylván - Vrbovecká
konečná Ab 41</t>
  </si>
  <si>
    <t>zděná budova - GPS 49°44'43.64"N, 13°19'14.12"E</t>
  </si>
  <si>
    <t>Skvrňany - Vojanova
konečná ED 2</t>
  </si>
  <si>
    <t>buňka - GPS 49°44'49.26"N, 13°19'36.51"E</t>
  </si>
  <si>
    <t>Skvrňany - Lábkova
konečná Ab 41</t>
  </si>
  <si>
    <t>zděná budova - GPS 49°43'50.94"N, 13°18'47.64"E</t>
  </si>
  <si>
    <t>Nová Hospoda
konečná Tb 12</t>
  </si>
  <si>
    <t>buňka - GPS 49°43'28.84"N, 13°19'32.76"E</t>
  </si>
  <si>
    <t>Teslova
konečná Tb, Ab 15, 30</t>
  </si>
  <si>
    <t>zděná budova - GPS 49°43'12.98"N, 13°22'29.64"E</t>
  </si>
  <si>
    <t>Heyrovského
konečná Tb 16</t>
  </si>
  <si>
    <t>zděná budova - GPS 49°45'11.80"N, 13°18'08.46"E</t>
  </si>
  <si>
    <t>Křimice - Prvomájová
konečná Ab 41</t>
  </si>
  <si>
    <t>buňka - GPS 49°46'06.99"N, 13°22'33.28"E</t>
  </si>
  <si>
    <t>Mozartova
konečná ED 1</t>
  </si>
  <si>
    <t>buňka - GPS 49°43'23.39"N, 13°20'55.41"E</t>
  </si>
  <si>
    <t>Univerzitní
konečná Ab 24</t>
  </si>
  <si>
    <t>buňka - GPS 49°43'21.06"N, 13°24'48.42"E</t>
  </si>
  <si>
    <t>Jasmínová
konečná Ab 22</t>
  </si>
  <si>
    <t>zděná budova - GPS 49°44'52.33"N, 13°22'27.84"E</t>
  </si>
  <si>
    <t>sady Pětatřicátníků 18
odpočinková místnost ED</t>
  </si>
  <si>
    <t>automat na kávu</t>
  </si>
  <si>
    <t>buňka - GPS 49°44'12.33"N, 13°20'58.25"E</t>
  </si>
  <si>
    <t>Borská - Na Pomezí
konečná Ab 22</t>
  </si>
  <si>
    <t>Čechurov - Pěnkavova
konečná Tb 13</t>
  </si>
  <si>
    <t>umyvadlo</t>
  </si>
  <si>
    <t>Objekt Tylova 297/12 Plzeň</t>
  </si>
  <si>
    <t>1.NP  Tylova</t>
  </si>
  <si>
    <t>ZÁDVEŘÍ - SCHODIŠTĚ 1.01</t>
  </si>
  <si>
    <t>podlaha - zametání</t>
  </si>
  <si>
    <t>podlaha - vytření</t>
  </si>
  <si>
    <t>vstupní dveře prosklené</t>
  </si>
  <si>
    <t>omyvatelný nátěr</t>
  </si>
  <si>
    <t>PŘEDSÍŃ 1.02</t>
  </si>
  <si>
    <t>vstupní dveře</t>
  </si>
  <si>
    <t>ÚKLID 1.03</t>
  </si>
  <si>
    <t>SPRCHA 1.04</t>
  </si>
  <si>
    <t>WC PŘEDSÍŃ 1.05</t>
  </si>
  <si>
    <t xml:space="preserve">umyvadlo </t>
  </si>
  <si>
    <t>zrcadlo</t>
  </si>
  <si>
    <t>WC 1.06</t>
  </si>
  <si>
    <t>WC mísa</t>
  </si>
  <si>
    <t xml:space="preserve">obklad </t>
  </si>
  <si>
    <t>WC 1.07</t>
  </si>
  <si>
    <t>KANCELÁŘ SPRÁVY POHLEDÁVEK 1.08</t>
  </si>
  <si>
    <t>telefony</t>
  </si>
  <si>
    <t>dřez</t>
  </si>
  <si>
    <t>lednička</t>
  </si>
  <si>
    <t>CHODBA 1.09</t>
  </si>
  <si>
    <t xml:space="preserve">podlaha </t>
  </si>
  <si>
    <t>okno pokladny</t>
  </si>
  <si>
    <t>POKLADNA 1.10</t>
  </si>
  <si>
    <t xml:space="preserve">radiátor </t>
  </si>
  <si>
    <t xml:space="preserve">okno rozměr - plocha </t>
  </si>
  <si>
    <t>telefon</t>
  </si>
  <si>
    <t>KANCELÁŘ VEDOUCÍ 1.11</t>
  </si>
  <si>
    <t>KARTOTÉKA Č. 1  1.12</t>
  </si>
  <si>
    <t>KARTOTÉKA Č. 2  1.13</t>
  </si>
  <si>
    <t>balkonové dveře</t>
  </si>
  <si>
    <t>WC PŘEDSÍŃ 1. 14</t>
  </si>
  <si>
    <t>WC 1. 15</t>
  </si>
  <si>
    <t>VÝTAH  1.16</t>
  </si>
  <si>
    <t>dveře výtahu</t>
  </si>
  <si>
    <t>CHODBA  1.17</t>
  </si>
  <si>
    <t>vstupní dveře do sklepa</t>
  </si>
  <si>
    <t>PRŮJEZD  1.18</t>
  </si>
  <si>
    <t>drátkobeton</t>
  </si>
  <si>
    <t>odpadkové koše - tříděný odpad</t>
  </si>
  <si>
    <t xml:space="preserve">chladnička </t>
  </si>
  <si>
    <t>4.NP  Tylova</t>
  </si>
  <si>
    <t>SCHODIŠTĚ 4.01</t>
  </si>
  <si>
    <t>vstupní dveře částečně prosklené</t>
  </si>
  <si>
    <t>ŠKOLÍCÍ MÍSTNOST 4.02</t>
  </si>
  <si>
    <t>okno střešní</t>
  </si>
  <si>
    <t>KUCHYŃKA 4.07</t>
  </si>
  <si>
    <t>balkonové okno</t>
  </si>
  <si>
    <t>WC ŽENY - PŘEDSÍŃ 4.09</t>
  </si>
  <si>
    <t>WC ŽENY 4.10</t>
  </si>
  <si>
    <t>WC MUŽI - PŘEDSÍŃ 4.11</t>
  </si>
  <si>
    <t>WC MUŽI 4.12</t>
  </si>
  <si>
    <t>WC ZTP 4.13</t>
  </si>
  <si>
    <t>CHODBA 4.14</t>
  </si>
  <si>
    <t>Zákaznické centrum Hydro</t>
  </si>
  <si>
    <t>1. NP - zákaznické centrum Hydro</t>
  </si>
  <si>
    <t>VSTUPNÍ HALA P01</t>
  </si>
  <si>
    <t>dveře na dvůr</t>
  </si>
  <si>
    <t>koš odpadkový</t>
  </si>
  <si>
    <t>PRODEJNA
HALA PRO ZÁKAZNÍKY P02</t>
  </si>
  <si>
    <t>dveře k přepážkám</t>
  </si>
  <si>
    <t>dveře do kanceláře</t>
  </si>
  <si>
    <t>PRODEJNA
PŘEPÁŽKY P03</t>
  </si>
  <si>
    <t>dveře do chodby</t>
  </si>
  <si>
    <t>prosklené přepážky</t>
  </si>
  <si>
    <t>PRODEJNA
DENNÍ MÍSTNOST P04</t>
  </si>
  <si>
    <t>PRODEJNA
KUCHYŇKA P05</t>
  </si>
  <si>
    <t>PRODEJNA
KOUPELNA P06</t>
  </si>
  <si>
    <t>PRODEJNA
WC + ÚKLIDOVÁ MÍSTNOST P07</t>
  </si>
  <si>
    <t>PRODEJNA
ŠATNA P08</t>
  </si>
  <si>
    <t>PRODEJNA
SKLAD P09</t>
  </si>
  <si>
    <t>PRODEJNA
KANCELÁŘ P10</t>
  </si>
  <si>
    <t>Zákaznické centrum Klatovská</t>
  </si>
  <si>
    <t>1. NP - zákaznické centrum Klatovská</t>
  </si>
  <si>
    <t>PRODEJNA
C.01</t>
  </si>
  <si>
    <t>PRODEJNA PŘEPÁŽKY
C.02</t>
  </si>
  <si>
    <t>přímotopy</t>
  </si>
  <si>
    <t>skartovačka</t>
  </si>
  <si>
    <t>CHODBA
C.03</t>
  </si>
  <si>
    <t>KANCELÁŘ
C.04</t>
  </si>
  <si>
    <t>TREZOROVÁ MÍSTNOST
C.05</t>
  </si>
  <si>
    <t>PŘEDSÍŇ WC
C.06</t>
  </si>
  <si>
    <t>KABINA PISOÁR
C.07</t>
  </si>
  <si>
    <t>KABINA WC
C.08</t>
  </si>
  <si>
    <t>ÚKLIDOVÁ KOMORA
C.09</t>
  </si>
  <si>
    <t>KUCHYŇKA
C.10</t>
  </si>
  <si>
    <t>ŠATNA
C.11</t>
  </si>
  <si>
    <t>UMÝVÁRNA
C.12</t>
  </si>
  <si>
    <t>PŘEDSÍŇ WC
C.13</t>
  </si>
  <si>
    <t>KABINA WC
C.14</t>
  </si>
  <si>
    <t>Generální úklid podlah s keramckým povrchem</t>
  </si>
  <si>
    <t>Generální úklid podlah s vivylovým povrchem</t>
  </si>
  <si>
    <t xml:space="preserve">Budova ředitelství a budova ve dvorním traktu na Denisově nábřeží 12  </t>
  </si>
  <si>
    <t>zimní  údržba - chodník a dvůr 
ve dnech pracovního klidu</t>
  </si>
  <si>
    <t xml:space="preserve">zimní údržba chodník a dvůr
v pracovní dny </t>
  </si>
  <si>
    <t xml:space="preserve">zimní údržba cest pro pěší 
v pracovní dny </t>
  </si>
  <si>
    <t>zimní údržba cest pro pěší
ve dnech pracovního klidu</t>
  </si>
  <si>
    <t>Vozovna Slovanská alej</t>
  </si>
  <si>
    <t>Administrativní budova v Tylově 12</t>
  </si>
  <si>
    <t>Zimní údržba  v období 1. listopadu do 31.března - zahájení úklidu sněhu do 2 hodin po spadu sněhu - modelový příklad</t>
  </si>
  <si>
    <t>Čištění a mytí vnějších ploch budov - modelový příklad</t>
  </si>
  <si>
    <t>Zimní údržba celkem - modelový příklad</t>
  </si>
  <si>
    <t>Obchodní firma nebo název dodavatele u právnické osoby nebo jméno a příjmení u 
fyzické osoby</t>
  </si>
  <si>
    <t>Jednotkové ceny úklidových prací mimo pravidelný úklid - modelový příklad</t>
  </si>
  <si>
    <t>Celkem - modelový příklad</t>
  </si>
  <si>
    <t>Hygienická zařízení a odpočinkové místnosti na konečných stanicích MHD</t>
  </si>
  <si>
    <t>koš</t>
  </si>
  <si>
    <t>buňka - GPS 49°43'33.50"N, 13°21'37.10"E</t>
  </si>
  <si>
    <t>celkem m²</t>
  </si>
  <si>
    <t>dveře venkovní</t>
  </si>
  <si>
    <t>dveře vnitřní</t>
  </si>
  <si>
    <t>Univerzita
konečná ED 4</t>
  </si>
  <si>
    <t>Vozovna Slovany - Slovanská alej 35 - Provozně administrativní budova PAB</t>
  </si>
  <si>
    <t>Vozovna Slovany - Slovanská alej 35 - Oprava a údržba tramvají OUT</t>
  </si>
  <si>
    <t>místnost zálohy ED</t>
  </si>
  <si>
    <t>Vozovna Slovany - Slovanská alej 35 - Vrchní stavba VST</t>
  </si>
  <si>
    <r>
      <rPr>
        <b/>
        <vertAlign val="superscript"/>
        <sz val="12"/>
        <color rgb="FFFF0000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Součet ocenění položek pravidelného úklidu (viz poznámka </t>
    </r>
    <r>
      <rPr>
        <b/>
        <vertAlign val="superscript"/>
        <sz val="12"/>
        <color rgb="FFFF0000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).
</t>
    </r>
    <r>
      <rPr>
        <b/>
        <vertAlign val="superscript"/>
        <sz val="12"/>
        <color rgb="FFFF0000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Četnost úklidů v přepočtu na jeden kalendářní měsíc. Viz příloha č. 3 Standardy úklidů, kde je uveden přehled konstant pro výpočet ceny úklidu za 1 měsíc dle periody provádění úklidu. 
</t>
    </r>
    <r>
      <rPr>
        <b/>
        <vertAlign val="superscript"/>
        <sz val="12"/>
        <color rgb="FFFF0000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Cena za položku (sloupec 6 v ocenění pravidelných úklidů) je tvořena součinem množství, četnosti a ceny za měrnou jednotku, tj. součinem hodnot ve sloupcích 3, 4 a 5.</t>
    </r>
  </si>
  <si>
    <t>zasedací místnost velká, sál 36</t>
  </si>
  <si>
    <t>zázemí velké zasedací místnosti 37</t>
  </si>
  <si>
    <t>zasedací malá místnost 23</t>
  </si>
  <si>
    <t>1. NP vchod do budovy</t>
  </si>
  <si>
    <t>1 x týdně</t>
  </si>
  <si>
    <t>1 x měsíčně</t>
  </si>
  <si>
    <t>1 x za 4 měsíce</t>
  </si>
  <si>
    <r>
      <t>Předpokládaný počet měrných jednotek za dobu plnění veřejné zakázky</t>
    </r>
    <r>
      <rPr>
        <b/>
        <sz val="9"/>
        <color rgb="FFFF0000"/>
        <rFont val="Arial"/>
        <family val="2"/>
        <charset val="238"/>
      </rPr>
      <t>*</t>
    </r>
  </si>
  <si>
    <r>
      <t>Předpokládaný počet měrných jednotek za dobu plnění veřejné zakázky</t>
    </r>
    <r>
      <rPr>
        <sz val="9"/>
        <color rgb="FFFF0000"/>
        <rFont val="Arial"/>
        <family val="2"/>
        <charset val="238"/>
      </rPr>
      <t>*</t>
    </r>
  </si>
  <si>
    <t>KANCELÁŘ č. 11 DIS</t>
  </si>
  <si>
    <t>KANCELÁŘ č. 13
DISPEČINK (vedoucí dispečer)</t>
  </si>
  <si>
    <t>KANCELÁŘ č. 16</t>
  </si>
  <si>
    <t>KANCELÁŘ č. 21 záloha ED</t>
  </si>
  <si>
    <t>KANCELÁŘ č. 23 sekretariát EŘ</t>
  </si>
  <si>
    <t>KANCELÁŘ č. 27 sdílená kancelář</t>
  </si>
  <si>
    <t xml:space="preserve">KANCELÁŘ č. 28 </t>
  </si>
  <si>
    <t xml:space="preserve">KANCELÁŘ č. 29 </t>
  </si>
  <si>
    <t>KANCELÁŘ č. 31 dopravní nehody</t>
  </si>
  <si>
    <t>KANCELÁŘ č. 32a kancelář GŘ</t>
  </si>
  <si>
    <t>KANCELÁŘ č. 32 sekretriát DPŘ</t>
  </si>
  <si>
    <t>KANCELÁŘ č. 33 DPŘ</t>
  </si>
  <si>
    <t>KANCELÁŘ č. 34 dopravní oddělení</t>
  </si>
  <si>
    <t xml:space="preserve">KANCELÁŘ č. 35 </t>
  </si>
  <si>
    <t>KANCELÁŘ č. 36 DPÚ</t>
  </si>
  <si>
    <t>KANCELÁŘ č. 37a zasedací místnost</t>
  </si>
  <si>
    <t>KANCELÁŘ č. 44 vedoucí OPK</t>
  </si>
  <si>
    <t>Podatelna č. 45 denní místnost OPK</t>
  </si>
  <si>
    <t>KANCELÁŘ č. 46a OPK</t>
  </si>
  <si>
    <t>KANCELÁŘ č. 46 vedoucí OPK</t>
  </si>
  <si>
    <t>KANCELÁŘ přízemí</t>
  </si>
  <si>
    <t>PŘEDSÍŇ + KANCELÁŘ přízemí</t>
  </si>
  <si>
    <t>KANCELÁŘ 1. patro</t>
  </si>
  <si>
    <t>Terminál Bory, ED 4</t>
  </si>
  <si>
    <t>dveře očištění</t>
  </si>
  <si>
    <t>dveře mytí</t>
  </si>
  <si>
    <t>zděná budova -GPS  49°43'32.70"N, 13°20'49.38"E (terminál Bory, Kaplířova)</t>
  </si>
  <si>
    <t>kancelář 4.03</t>
  </si>
  <si>
    <t>kancelář 4.04</t>
  </si>
  <si>
    <t>kancelář  4.05</t>
  </si>
  <si>
    <t>kancelář 4.06</t>
  </si>
  <si>
    <t>kancelář 4.08</t>
  </si>
  <si>
    <t>sprcha</t>
  </si>
  <si>
    <t>vitrína</t>
  </si>
  <si>
    <t>skleněná stěna u výtahu</t>
  </si>
  <si>
    <t>dveře chodbové protipožární</t>
  </si>
  <si>
    <t xml:space="preserve">Podlaha </t>
  </si>
  <si>
    <t>umyvadlo_dřez</t>
  </si>
  <si>
    <t>WC_výlevka</t>
  </si>
  <si>
    <t xml:space="preserve"> </t>
  </si>
  <si>
    <t>úklid a mytí WC a výlevek</t>
  </si>
  <si>
    <t>mytí umyvadel a  dřezů</t>
  </si>
  <si>
    <t>mytí umyvadel a dřezů</t>
  </si>
  <si>
    <t>Úklid ODT vozovna Slovany</t>
  </si>
  <si>
    <t>podlaha haly odstavu + kolejová harfa</t>
  </si>
  <si>
    <t>část pro historická vozidla</t>
  </si>
  <si>
    <t xml:space="preserve">Úklid ODT vozovna Slovany </t>
  </si>
  <si>
    <t>dveře posuvné</t>
  </si>
  <si>
    <t>ODT část pro historická vozidla</t>
  </si>
  <si>
    <t>ODT podlaha haly odstavu + kolejová harfa</t>
  </si>
  <si>
    <t>Vestibul</t>
  </si>
  <si>
    <r>
      <rPr>
        <b/>
        <sz val="9"/>
        <color rgb="FFFF0000"/>
        <rFont val="Arial"/>
        <family val="2"/>
        <charset val="238"/>
      </rPr>
      <t>Ošetření podlahy</t>
    </r>
    <r>
      <rPr>
        <sz val="9"/>
        <rFont val="Arial"/>
        <family val="2"/>
        <charset val="238"/>
      </rPr>
      <t xml:space="preserve"> haly ODT historická vozidla
(povrch syntetická stěrka)</t>
    </r>
  </si>
  <si>
    <r>
      <rPr>
        <b/>
        <sz val="9"/>
        <color rgb="FFFF0000"/>
        <rFont val="Arial"/>
        <family val="2"/>
        <charset val="238"/>
      </rPr>
      <t>Ošetření podlahy</t>
    </r>
    <r>
      <rPr>
        <sz val="9"/>
        <rFont val="Arial"/>
        <family val="2"/>
        <charset val="238"/>
      </rPr>
      <t xml:space="preserve"> haly ODT + kolejová harfa
(povrch syntetická stěrka)</t>
    </r>
  </si>
  <si>
    <r>
      <rPr>
        <b/>
        <sz val="9"/>
        <rFont val="Arial"/>
        <family val="2"/>
        <charset val="238"/>
      </rPr>
      <t>Čištěn</t>
    </r>
    <r>
      <rPr>
        <sz val="9"/>
        <rFont val="Arial"/>
        <family val="2"/>
        <charset val="238"/>
      </rPr>
      <t>í a ošetření podlah garáže VST 
(povrch syntetická stěrka)</t>
    </r>
  </si>
  <si>
    <r>
      <rPr>
        <b/>
        <sz val="9"/>
        <rFont val="Arial"/>
        <family val="2"/>
        <charset val="238"/>
      </rPr>
      <t>čištění vč. nanášení</t>
    </r>
    <r>
      <rPr>
        <sz val="9"/>
        <rFont val="Arial"/>
        <family val="2"/>
        <charset val="238"/>
      </rPr>
      <t xml:space="preserve"> politur a obnova impregnace na exp. místech</t>
    </r>
  </si>
  <si>
    <t>pouze nanášení politur a obnova impregnace na exp. místech</t>
  </si>
  <si>
    <r>
      <rPr>
        <b/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Dle ZD bude smlouva uzavřena na dobu 4 let, tj. 48 měsíců</t>
    </r>
  </si>
  <si>
    <t>kancelář  ISM 20.30</t>
  </si>
  <si>
    <t>kancelář technická místnost IT 20.31</t>
  </si>
  <si>
    <t>kancelář předseda představenstva 20.32</t>
  </si>
  <si>
    <t>kancelář vnitřní kontroly a kvality 20.33</t>
  </si>
  <si>
    <t>kancelář BOZP 20.35</t>
  </si>
  <si>
    <t>kancelář ved. vnitřní kontroly 20.34</t>
  </si>
  <si>
    <t>kancelář sdílená místnost 20.3</t>
  </si>
  <si>
    <t>kancelář  SSZ  20.4</t>
  </si>
  <si>
    <t>kancelář ved. SSZ  20.5</t>
  </si>
  <si>
    <t xml:space="preserve">strojové čištění vč. ručního dočištění nepřístupných míst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</si>
</sst>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_K_č"/>
    <numFmt numFmtId="165" formatCode="#"/>
    <numFmt numFmtId="166" formatCode="#,##0.000"/>
    <numFmt numFmtId="167" formatCode="#,##0.0000"/>
    <numFmt numFmtId="168" formatCode="0.0000"/>
    <numFmt numFmtId="169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Verdana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color rgb="FFFF0000"/>
      <name val="Arial"/>
      <family val="2"/>
      <charset val="238"/>
    </font>
    <font>
      <b/>
      <vertAlign val="superscript"/>
      <sz val="12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682">
    <xf numFmtId="0" fontId="0" fillId="0" borderId="0" xfId="0"/>
    <xf numFmtId="2" fontId="3" fillId="3" borderId="58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59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6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4" fontId="3" fillId="3" borderId="33" xfId="0" applyNumberFormat="1" applyFont="1" applyFill="1" applyBorder="1" applyAlignment="1" applyProtection="1">
      <alignment vertical="center" wrapText="1"/>
      <protection locked="0"/>
    </xf>
    <xf numFmtId="2" fontId="3" fillId="3" borderId="69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7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3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24" fillId="0" borderId="0" xfId="1" quotePrefix="1" applyProtection="1"/>
    <xf numFmtId="0" fontId="24" fillId="0" borderId="0" xfId="1" applyProtection="1"/>
    <xf numFmtId="0" fontId="16" fillId="10" borderId="14" xfId="0" applyFont="1" applyFill="1" applyBorder="1" applyAlignment="1">
      <alignment vertical="center" wrapText="1"/>
    </xf>
    <xf numFmtId="0" fontId="16" fillId="10" borderId="5" xfId="0" applyFont="1" applyFill="1" applyBorder="1" applyAlignment="1">
      <alignment horizontal="center" vertical="center" wrapText="1"/>
    </xf>
    <xf numFmtId="4" fontId="16" fillId="10" borderId="5" xfId="0" applyNumberFormat="1" applyFont="1" applyFill="1" applyBorder="1" applyAlignment="1">
      <alignment horizontal="center" vertical="center" wrapText="1"/>
    </xf>
    <xf numFmtId="168" fontId="16" fillId="10" borderId="15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8" borderId="25" xfId="0" applyFont="1" applyFill="1" applyBorder="1" applyAlignment="1">
      <alignment vertical="center"/>
    </xf>
    <xf numFmtId="0" fontId="15" fillId="8" borderId="26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168" fontId="31" fillId="0" borderId="10" xfId="0" applyNumberFormat="1" applyFont="1" applyBorder="1" applyAlignment="1">
      <alignment horizontal="center" vertical="center" wrapText="1"/>
    </xf>
    <xf numFmtId="168" fontId="31" fillId="0" borderId="10" xfId="0" applyNumberFormat="1" applyFont="1" applyBorder="1" applyAlignment="1">
      <alignment horizontal="center" vertical="center"/>
    </xf>
    <xf numFmtId="0" fontId="0" fillId="0" borderId="0" xfId="0" applyProtection="1"/>
    <xf numFmtId="0" fontId="1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4" fontId="4" fillId="4" borderId="32" xfId="0" applyNumberFormat="1" applyFont="1" applyFill="1" applyBorder="1" applyAlignment="1" applyProtection="1">
      <alignment horizontal="center" vertical="center" wrapText="1"/>
    </xf>
    <xf numFmtId="164" fontId="3" fillId="4" borderId="12" xfId="0" applyNumberFormat="1" applyFont="1" applyFill="1" applyBorder="1" applyAlignment="1" applyProtection="1">
      <alignment horizontal="center" vertical="center" wrapText="1"/>
    </xf>
    <xf numFmtId="164" fontId="3" fillId="4" borderId="13" xfId="0" applyNumberFormat="1" applyFont="1" applyFill="1" applyBorder="1" applyAlignment="1" applyProtection="1">
      <alignment horizontal="center" vertical="center" wrapText="1"/>
    </xf>
    <xf numFmtId="0" fontId="4" fillId="7" borderId="28" xfId="0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center" wrapText="1"/>
    </xf>
    <xf numFmtId="0" fontId="4" fillId="7" borderId="24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40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167" fontId="3" fillId="0" borderId="31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164" fontId="3" fillId="0" borderId="10" xfId="0" applyNumberFormat="1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167" fontId="3" fillId="0" borderId="41" xfId="0" applyNumberFormat="1" applyFont="1" applyBorder="1" applyAlignment="1" applyProtection="1">
      <alignment horizontal="center" vertical="center" wrapText="1"/>
    </xf>
    <xf numFmtId="4" fontId="4" fillId="0" borderId="34" xfId="0" applyNumberFormat="1" applyFont="1" applyBorder="1" applyAlignment="1" applyProtection="1">
      <alignment horizontal="right" vertical="center" wrapText="1"/>
    </xf>
    <xf numFmtId="4" fontId="3" fillId="0" borderId="33" xfId="0" applyNumberFormat="1" applyFont="1" applyBorder="1" applyAlignment="1" applyProtection="1">
      <alignment horizontal="right" vertical="center" wrapText="1"/>
    </xf>
    <xf numFmtId="164" fontId="3" fillId="0" borderId="13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4" fontId="6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" fontId="4" fillId="4" borderId="3" xfId="0" applyNumberFormat="1" applyFont="1" applyFill="1" applyBorder="1" applyAlignment="1" applyProtection="1">
      <alignment horizontal="center" vertical="center" wrapText="1"/>
    </xf>
    <xf numFmtId="0" fontId="4" fillId="7" borderId="25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18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67" fontId="3" fillId="0" borderId="89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167" fontId="3" fillId="0" borderId="9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167" fontId="3" fillId="0" borderId="91" xfId="0" applyNumberFormat="1" applyFont="1" applyBorder="1" applyAlignment="1" applyProtection="1">
      <alignment horizontal="center" vertical="center" wrapText="1"/>
    </xf>
    <xf numFmtId="4" fontId="3" fillId="0" borderId="12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167" fontId="3" fillId="0" borderId="0" xfId="0" applyNumberFormat="1" applyFont="1" applyBorder="1" applyAlignment="1" applyProtection="1">
      <alignment horizontal="center" vertical="center" wrapText="1"/>
    </xf>
    <xf numFmtId="3" fontId="3" fillId="0" borderId="12" xfId="0" applyNumberFormat="1" applyFont="1" applyFill="1" applyBorder="1" applyAlignment="1" applyProtection="1">
      <alignment horizontal="center" vertical="center" wrapText="1"/>
    </xf>
    <xf numFmtId="167" fontId="3" fillId="0" borderId="4" xfId="0" applyNumberFormat="1" applyFont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/>
    </xf>
    <xf numFmtId="166" fontId="3" fillId="0" borderId="33" xfId="0" applyNumberFormat="1" applyFont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167" fontId="3" fillId="0" borderId="33" xfId="0" applyNumberFormat="1" applyFont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10" fontId="5" fillId="3" borderId="1" xfId="0" applyNumberFormat="1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3" fillId="7" borderId="16" xfId="0" applyFont="1" applyFill="1" applyBorder="1" applyAlignment="1" applyProtection="1">
      <alignment horizontal="center" vertical="center" wrapText="1"/>
    </xf>
    <xf numFmtId="0" fontId="3" fillId="7" borderId="36" xfId="0" applyFont="1" applyFill="1" applyBorder="1" applyAlignment="1" applyProtection="1">
      <alignment horizontal="center" vertical="center" wrapText="1"/>
    </xf>
    <xf numFmtId="4" fontId="4" fillId="7" borderId="37" xfId="0" applyNumberFormat="1" applyFont="1" applyFill="1" applyBorder="1" applyAlignment="1" applyProtection="1">
      <alignment horizontal="center" vertical="center" wrapText="1"/>
    </xf>
    <xf numFmtId="164" fontId="10" fillId="7" borderId="17" xfId="0" applyNumberFormat="1" applyFont="1" applyFill="1" applyBorder="1" applyAlignment="1" applyProtection="1">
      <alignment horizontal="center" vertical="center" wrapText="1"/>
    </xf>
    <xf numFmtId="164" fontId="4" fillId="7" borderId="18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Protection="1"/>
    <xf numFmtId="0" fontId="0" fillId="0" borderId="0" xfId="0" applyAlignment="1" applyProtection="1">
      <alignment horizontal="center" vertical="center"/>
    </xf>
    <xf numFmtId="0" fontId="17" fillId="0" borderId="0" xfId="0" applyFont="1" applyProtection="1"/>
    <xf numFmtId="0" fontId="15" fillId="6" borderId="25" xfId="0" applyFont="1" applyFill="1" applyBorder="1" applyAlignment="1" applyProtection="1">
      <alignment vertical="center"/>
    </xf>
    <xf numFmtId="0" fontId="15" fillId="6" borderId="26" xfId="0" applyFont="1" applyFill="1" applyBorder="1" applyAlignment="1" applyProtection="1">
      <alignment vertical="center"/>
    </xf>
    <xf numFmtId="0" fontId="15" fillId="6" borderId="2" xfId="0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68" fontId="0" fillId="0" borderId="0" xfId="0" applyNumberFormat="1" applyProtection="1"/>
    <xf numFmtId="0" fontId="15" fillId="8" borderId="25" xfId="0" applyFont="1" applyFill="1" applyBorder="1" applyAlignment="1" applyProtection="1">
      <alignment vertical="center"/>
    </xf>
    <xf numFmtId="0" fontId="15" fillId="8" borderId="26" xfId="0" applyFont="1" applyFill="1" applyBorder="1" applyAlignment="1" applyProtection="1">
      <alignment vertical="center"/>
    </xf>
    <xf numFmtId="0" fontId="15" fillId="8" borderId="2" xfId="0" applyFont="1" applyFill="1" applyBorder="1" applyAlignment="1" applyProtection="1">
      <alignment vertical="center"/>
    </xf>
    <xf numFmtId="0" fontId="0" fillId="0" borderId="56" xfId="0" applyBorder="1" applyProtection="1"/>
    <xf numFmtId="0" fontId="16" fillId="9" borderId="16" xfId="0" applyFont="1" applyFill="1" applyBorder="1" applyAlignment="1" applyProtection="1"/>
    <xf numFmtId="0" fontId="16" fillId="9" borderId="17" xfId="0" applyFont="1" applyFill="1" applyBorder="1" applyAlignment="1" applyProtection="1"/>
    <xf numFmtId="0" fontId="16" fillId="9" borderId="18" xfId="0" applyFont="1" applyFill="1" applyBorder="1" applyAlignment="1" applyProtection="1"/>
    <xf numFmtId="0" fontId="16" fillId="10" borderId="14" xfId="0" applyFont="1" applyFill="1" applyBorder="1" applyAlignment="1" applyProtection="1">
      <alignment vertical="center" wrapText="1"/>
    </xf>
    <xf numFmtId="0" fontId="5" fillId="10" borderId="5" xfId="0" applyFont="1" applyFill="1" applyBorder="1" applyAlignment="1" applyProtection="1">
      <alignment horizontal="center" vertical="center" wrapText="1"/>
    </xf>
    <xf numFmtId="0" fontId="16" fillId="10" borderId="5" xfId="0" applyFont="1" applyFill="1" applyBorder="1" applyAlignment="1" applyProtection="1">
      <alignment horizontal="center" vertical="center" wrapText="1"/>
    </xf>
    <xf numFmtId="4" fontId="16" fillId="10" borderId="5" xfId="0" applyNumberFormat="1" applyFont="1" applyFill="1" applyBorder="1" applyAlignment="1" applyProtection="1">
      <alignment horizontal="center" vertical="center" wrapText="1"/>
    </xf>
    <xf numFmtId="168" fontId="16" fillId="10" borderId="15" xfId="0" applyNumberFormat="1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4" fontId="17" fillId="0" borderId="3" xfId="0" applyNumberFormat="1" applyFont="1" applyBorder="1" applyAlignment="1" applyProtection="1">
      <alignment horizontal="center" vertical="center" wrapText="1"/>
    </xf>
    <xf numFmtId="168" fontId="17" fillId="0" borderId="10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/>
    </xf>
    <xf numFmtId="168" fontId="17" fillId="0" borderId="10" xfId="0" applyNumberFormat="1" applyFont="1" applyBorder="1" applyAlignment="1" applyProtection="1">
      <alignment horizontal="center" vertical="center"/>
    </xf>
    <xf numFmtId="0" fontId="17" fillId="0" borderId="86" xfId="0" applyFont="1" applyBorder="1" applyAlignment="1" applyProtection="1">
      <alignment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4" fontId="17" fillId="0" borderId="3" xfId="0" applyNumberFormat="1" applyFont="1" applyBorder="1" applyAlignment="1" applyProtection="1">
      <alignment horizontal="center"/>
    </xf>
    <xf numFmtId="0" fontId="0" fillId="0" borderId="28" xfId="0" applyBorder="1" applyProtection="1"/>
    <xf numFmtId="0" fontId="0" fillId="0" borderId="29" xfId="0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68" fontId="0" fillId="0" borderId="30" xfId="0" applyNumberFormat="1" applyBorder="1" applyProtection="1"/>
    <xf numFmtId="0" fontId="5" fillId="9" borderId="25" xfId="0" applyFont="1" applyFill="1" applyBorder="1" applyAlignment="1" applyProtection="1"/>
    <xf numFmtId="0" fontId="5" fillId="9" borderId="26" xfId="0" applyFont="1" applyFill="1" applyBorder="1" applyAlignment="1" applyProtection="1"/>
    <xf numFmtId="0" fontId="5" fillId="9" borderId="2" xfId="0" applyFont="1" applyFill="1" applyBorder="1" applyAlignment="1" applyProtection="1"/>
    <xf numFmtId="0" fontId="16" fillId="10" borderId="47" xfId="0" applyFont="1" applyFill="1" applyBorder="1" applyAlignment="1" applyProtection="1">
      <alignment vertical="center" wrapText="1"/>
    </xf>
    <xf numFmtId="0" fontId="5" fillId="10" borderId="0" xfId="0" applyFont="1" applyFill="1" applyAlignment="1" applyProtection="1">
      <alignment horizontal="center" vertical="center" wrapText="1"/>
    </xf>
    <xf numFmtId="0" fontId="16" fillId="10" borderId="0" xfId="0" applyFont="1" applyFill="1" applyAlignment="1" applyProtection="1">
      <alignment horizontal="center" vertical="center" wrapText="1"/>
    </xf>
    <xf numFmtId="4" fontId="16" fillId="10" borderId="0" xfId="0" applyNumberFormat="1" applyFont="1" applyFill="1" applyAlignment="1" applyProtection="1">
      <alignment horizontal="center" vertical="center" wrapText="1"/>
    </xf>
    <xf numFmtId="168" fontId="16" fillId="10" borderId="51" xfId="0" applyNumberFormat="1" applyFont="1" applyFill="1" applyBorder="1" applyAlignment="1" applyProtection="1">
      <alignment horizontal="center" vertical="center" wrapText="1"/>
    </xf>
    <xf numFmtId="0" fontId="17" fillId="0" borderId="9" xfId="0" applyFont="1" applyBorder="1" applyProtection="1"/>
    <xf numFmtId="0" fontId="0" fillId="0" borderId="9" xfId="0" applyBorder="1" applyProtection="1"/>
    <xf numFmtId="0" fontId="0" fillId="3" borderId="86" xfId="0" applyFill="1" applyBorder="1" applyProtection="1"/>
    <xf numFmtId="0" fontId="0" fillId="3" borderId="3" xfId="0" applyFill="1" applyBorder="1" applyAlignment="1" applyProtection="1">
      <alignment horizontal="center"/>
    </xf>
    <xf numFmtId="0" fontId="17" fillId="3" borderId="3" xfId="0" applyFont="1" applyFill="1" applyBorder="1" applyAlignment="1" applyProtection="1">
      <alignment horizontal="center"/>
    </xf>
    <xf numFmtId="4" fontId="17" fillId="3" borderId="3" xfId="0" applyNumberFormat="1" applyFont="1" applyFill="1" applyBorder="1" applyAlignment="1" applyProtection="1">
      <alignment horizontal="center"/>
    </xf>
    <xf numFmtId="168" fontId="17" fillId="3" borderId="10" xfId="0" applyNumberFormat="1" applyFont="1" applyFill="1" applyBorder="1" applyAlignment="1" applyProtection="1">
      <alignment horizontal="center" vertical="center" wrapText="1"/>
    </xf>
    <xf numFmtId="0" fontId="0" fillId="0" borderId="45" xfId="0" applyBorder="1" applyProtection="1"/>
    <xf numFmtId="0" fontId="0" fillId="0" borderId="3" xfId="0" applyBorder="1" applyAlignment="1" applyProtection="1">
      <alignment horizontal="center"/>
    </xf>
    <xf numFmtId="0" fontId="17" fillId="0" borderId="12" xfId="0" applyFont="1" applyBorder="1" applyAlignment="1" applyProtection="1">
      <alignment horizontal="center"/>
    </xf>
    <xf numFmtId="4" fontId="17" fillId="0" borderId="12" xfId="0" applyNumberFormat="1" applyFont="1" applyBorder="1" applyAlignment="1" applyProtection="1">
      <alignment horizontal="center"/>
    </xf>
    <xf numFmtId="168" fontId="17" fillId="0" borderId="13" xfId="0" applyNumberFormat="1" applyFont="1" applyBorder="1" applyAlignment="1" applyProtection="1">
      <alignment horizontal="center" vertical="center"/>
    </xf>
    <xf numFmtId="4" fontId="31" fillId="0" borderId="0" xfId="0" applyNumberFormat="1" applyFont="1" applyProtection="1"/>
    <xf numFmtId="0" fontId="16" fillId="5" borderId="14" xfId="0" applyFont="1" applyFill="1" applyBorder="1" applyAlignment="1" applyProtection="1">
      <alignment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16" fillId="5" borderId="5" xfId="0" applyFont="1" applyFill="1" applyBorder="1" applyAlignment="1" applyProtection="1">
      <alignment horizontal="center" vertical="center" wrapText="1"/>
    </xf>
    <xf numFmtId="4" fontId="16" fillId="5" borderId="5" xfId="0" applyNumberFormat="1" applyFont="1" applyFill="1" applyBorder="1" applyAlignment="1" applyProtection="1">
      <alignment horizontal="center" vertical="center" wrapText="1"/>
    </xf>
    <xf numFmtId="168" fontId="16" fillId="5" borderId="15" xfId="0" applyNumberFormat="1" applyFont="1" applyFill="1" applyBorder="1" applyAlignment="1" applyProtection="1">
      <alignment horizontal="center" vertical="center" wrapText="1"/>
    </xf>
    <xf numFmtId="0" fontId="17" fillId="0" borderId="11" xfId="0" applyFont="1" applyBorder="1" applyProtection="1"/>
    <xf numFmtId="0" fontId="0" fillId="0" borderId="12" xfId="0" applyBorder="1" applyAlignment="1" applyProtection="1">
      <alignment horizontal="center" vertical="center"/>
    </xf>
    <xf numFmtId="168" fontId="17" fillId="0" borderId="13" xfId="0" applyNumberFormat="1" applyFont="1" applyBorder="1" applyAlignment="1" applyProtection="1">
      <alignment horizontal="center" vertical="center" wrapText="1"/>
    </xf>
    <xf numFmtId="0" fontId="0" fillId="0" borderId="11" xfId="0" applyBorder="1" applyProtection="1"/>
    <xf numFmtId="0" fontId="0" fillId="0" borderId="12" xfId="0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4" fontId="17" fillId="0" borderId="12" xfId="0" applyNumberFormat="1" applyFont="1" applyBorder="1" applyAlignment="1" applyProtection="1">
      <alignment horizontal="center" vertical="center" wrapText="1"/>
    </xf>
    <xf numFmtId="1" fontId="17" fillId="0" borderId="3" xfId="0" applyNumberFormat="1" applyFont="1" applyBorder="1" applyAlignment="1" applyProtection="1">
      <alignment horizontal="center"/>
    </xf>
    <xf numFmtId="168" fontId="17" fillId="3" borderId="15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Protection="1"/>
    <xf numFmtId="1" fontId="17" fillId="2" borderId="12" xfId="0" applyNumberFormat="1" applyFont="1" applyFill="1" applyBorder="1" applyAlignment="1" applyProtection="1">
      <alignment horizontal="center"/>
    </xf>
    <xf numFmtId="0" fontId="5" fillId="9" borderId="71" xfId="0" applyFont="1" applyFill="1" applyBorder="1" applyAlignment="1" applyProtection="1"/>
    <xf numFmtId="0" fontId="5" fillId="9" borderId="72" xfId="0" applyFont="1" applyFill="1" applyBorder="1" applyAlignment="1" applyProtection="1"/>
    <xf numFmtId="0" fontId="5" fillId="9" borderId="73" xfId="0" applyFont="1" applyFill="1" applyBorder="1" applyAlignment="1" applyProtection="1"/>
    <xf numFmtId="0" fontId="16" fillId="10" borderId="74" xfId="0" applyFont="1" applyFill="1" applyBorder="1" applyAlignment="1" applyProtection="1">
      <alignment vertical="center" wrapText="1"/>
    </xf>
    <xf numFmtId="168" fontId="16" fillId="10" borderId="75" xfId="0" applyNumberFormat="1" applyFont="1" applyFill="1" applyBorder="1" applyAlignment="1" applyProtection="1">
      <alignment horizontal="center" vertical="center" wrapText="1"/>
    </xf>
    <xf numFmtId="0" fontId="0" fillId="0" borderId="76" xfId="0" applyBorder="1" applyProtection="1"/>
    <xf numFmtId="168" fontId="17" fillId="0" borderId="77" xfId="0" applyNumberFormat="1" applyFont="1" applyBorder="1" applyAlignment="1" applyProtection="1">
      <alignment horizontal="center" vertical="center" wrapText="1"/>
    </xf>
    <xf numFmtId="168" fontId="17" fillId="0" borderId="77" xfId="0" applyNumberFormat="1" applyFont="1" applyBorder="1" applyAlignment="1" applyProtection="1">
      <alignment horizontal="center" vertical="center"/>
    </xf>
    <xf numFmtId="0" fontId="0" fillId="0" borderId="78" xfId="0" applyBorder="1" applyProtection="1"/>
    <xf numFmtId="0" fontId="0" fillId="0" borderId="79" xfId="0" applyBorder="1" applyAlignment="1" applyProtection="1">
      <alignment horizontal="center" vertical="center"/>
    </xf>
    <xf numFmtId="1" fontId="17" fillId="2" borderId="79" xfId="0" applyNumberFormat="1" applyFont="1" applyFill="1" applyBorder="1" applyAlignment="1" applyProtection="1">
      <alignment horizontal="center"/>
    </xf>
    <xf numFmtId="4" fontId="17" fillId="0" borderId="79" xfId="0" applyNumberFormat="1" applyFont="1" applyBorder="1" applyAlignment="1" applyProtection="1">
      <alignment horizontal="center"/>
    </xf>
    <xf numFmtId="168" fontId="17" fillId="0" borderId="80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Protection="1"/>
    <xf numFmtId="0" fontId="0" fillId="2" borderId="0" xfId="0" applyFill="1" applyAlignment="1" applyProtection="1">
      <alignment horizontal="center" vertical="center"/>
    </xf>
    <xf numFmtId="0" fontId="0" fillId="2" borderId="76" xfId="0" applyFill="1" applyBorder="1" applyProtection="1"/>
    <xf numFmtId="0" fontId="0" fillId="2" borderId="3" xfId="0" applyFill="1" applyBorder="1" applyAlignment="1" applyProtection="1">
      <alignment horizontal="center" vertical="center" wrapText="1"/>
    </xf>
    <xf numFmtId="1" fontId="17" fillId="2" borderId="3" xfId="0" applyNumberFormat="1" applyFont="1" applyFill="1" applyBorder="1" applyAlignment="1" applyProtection="1">
      <alignment horizontal="center"/>
    </xf>
    <xf numFmtId="4" fontId="17" fillId="2" borderId="3" xfId="0" applyNumberFormat="1" applyFont="1" applyFill="1" applyBorder="1" applyAlignment="1" applyProtection="1">
      <alignment horizontal="center" vertical="center" wrapText="1"/>
    </xf>
    <xf numFmtId="168" fontId="17" fillId="2" borderId="77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/>
    <xf numFmtId="0" fontId="0" fillId="2" borderId="0" xfId="0" applyFill="1" applyProtection="1"/>
    <xf numFmtId="0" fontId="0" fillId="2" borderId="87" xfId="0" applyFill="1" applyBorder="1" applyProtection="1"/>
    <xf numFmtId="0" fontId="0" fillId="0" borderId="87" xfId="0" applyBorder="1" applyProtection="1"/>
    <xf numFmtId="1" fontId="17" fillId="0" borderId="79" xfId="0" applyNumberFormat="1" applyFont="1" applyBorder="1" applyAlignment="1" applyProtection="1">
      <alignment horizontal="center"/>
    </xf>
    <xf numFmtId="0" fontId="13" fillId="11" borderId="16" xfId="0" applyFont="1" applyFill="1" applyBorder="1" applyAlignment="1" applyProtection="1">
      <alignment vertical="center" wrapText="1"/>
    </xf>
    <xf numFmtId="0" fontId="5" fillId="11" borderId="17" xfId="0" applyFont="1" applyFill="1" applyBorder="1" applyAlignment="1" applyProtection="1">
      <alignment horizontal="center" vertical="center" wrapText="1"/>
    </xf>
    <xf numFmtId="0" fontId="16" fillId="11" borderId="17" xfId="0" applyFont="1" applyFill="1" applyBorder="1" applyAlignment="1" applyProtection="1">
      <alignment horizontal="center" vertical="center" wrapText="1"/>
    </xf>
    <xf numFmtId="4" fontId="13" fillId="11" borderId="17" xfId="0" applyNumberFormat="1" applyFont="1" applyFill="1" applyBorder="1" applyAlignment="1" applyProtection="1">
      <alignment horizontal="center" vertical="center" wrapText="1"/>
    </xf>
    <xf numFmtId="168" fontId="13" fillId="11" borderId="18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0" fillId="0" borderId="7" xfId="0" applyBorder="1" applyAlignment="1" applyProtection="1">
      <alignment horizontal="center" vertical="center" wrapText="1"/>
    </xf>
    <xf numFmtId="1" fontId="17" fillId="0" borderId="7" xfId="0" applyNumberFormat="1" applyFont="1" applyBorder="1" applyAlignment="1" applyProtection="1">
      <alignment horizontal="center"/>
    </xf>
    <xf numFmtId="4" fontId="17" fillId="0" borderId="7" xfId="0" applyNumberFormat="1" applyFont="1" applyBorder="1" applyAlignment="1" applyProtection="1">
      <alignment horizontal="center" vertical="center" wrapText="1"/>
    </xf>
    <xf numFmtId="168" fontId="17" fillId="0" borderId="8" xfId="0" applyNumberFormat="1" applyFont="1" applyBorder="1" applyAlignment="1" applyProtection="1">
      <alignment horizontal="center" vertical="center" wrapText="1"/>
    </xf>
    <xf numFmtId="168" fontId="17" fillId="0" borderId="15" xfId="0" applyNumberFormat="1" applyFont="1" applyBorder="1" applyAlignment="1" applyProtection="1">
      <alignment horizontal="center" vertical="center" wrapText="1"/>
    </xf>
    <xf numFmtId="1" fontId="17" fillId="0" borderId="12" xfId="0" applyNumberFormat="1" applyFont="1" applyBorder="1" applyAlignment="1" applyProtection="1">
      <alignment horizontal="center"/>
    </xf>
    <xf numFmtId="0" fontId="16" fillId="3" borderId="16" xfId="0" applyFont="1" applyFill="1" applyBorder="1" applyAlignment="1" applyProtection="1">
      <alignment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8" fontId="16" fillId="3" borderId="18" xfId="0" applyNumberFormat="1" applyFont="1" applyFill="1" applyBorder="1" applyAlignment="1" applyProtection="1">
      <alignment horizontal="center" vertical="center" wrapText="1"/>
    </xf>
    <xf numFmtId="0" fontId="0" fillId="0" borderId="86" xfId="0" applyBorder="1" applyProtection="1"/>
    <xf numFmtId="0" fontId="0" fillId="0" borderId="3" xfId="0" applyBorder="1" applyProtection="1"/>
    <xf numFmtId="168" fontId="17" fillId="0" borderId="24" xfId="0" applyNumberFormat="1" applyFont="1" applyBorder="1" applyAlignment="1" applyProtection="1">
      <alignment horizontal="center" vertical="center" wrapText="1"/>
    </xf>
    <xf numFmtId="0" fontId="16" fillId="10" borderId="16" xfId="0" applyFont="1" applyFill="1" applyBorder="1" applyAlignment="1" applyProtection="1">
      <alignment vertical="center" wrapText="1"/>
    </xf>
    <xf numFmtId="0" fontId="5" fillId="10" borderId="17" xfId="0" applyFont="1" applyFill="1" applyBorder="1" applyAlignment="1" applyProtection="1">
      <alignment horizontal="center" vertical="center" wrapText="1"/>
    </xf>
    <xf numFmtId="0" fontId="16" fillId="10" borderId="17" xfId="0" applyFont="1" applyFill="1" applyBorder="1" applyAlignment="1" applyProtection="1">
      <alignment horizontal="center" vertical="center" wrapText="1"/>
    </xf>
    <xf numFmtId="4" fontId="16" fillId="10" borderId="17" xfId="0" applyNumberFormat="1" applyFont="1" applyFill="1" applyBorder="1" applyAlignment="1" applyProtection="1">
      <alignment horizontal="center" vertical="center" wrapText="1"/>
    </xf>
    <xf numFmtId="168" fontId="16" fillId="10" borderId="18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</xf>
    <xf numFmtId="1" fontId="0" fillId="0" borderId="3" xfId="0" applyNumberFormat="1" applyBorder="1" applyAlignment="1" applyProtection="1">
      <alignment horizontal="center" vertical="center"/>
    </xf>
    <xf numFmtId="1" fontId="0" fillId="2" borderId="12" xfId="0" applyNumberFormat="1" applyFill="1" applyBorder="1" applyAlignment="1" applyProtection="1">
      <alignment horizontal="center" vertical="center"/>
    </xf>
    <xf numFmtId="0" fontId="0" fillId="2" borderId="6" xfId="0" applyFill="1" applyBorder="1" applyProtection="1"/>
    <xf numFmtId="0" fontId="0" fillId="2" borderId="7" xfId="0" applyFill="1" applyBorder="1" applyAlignment="1" applyProtection="1">
      <alignment horizontal="center" vertical="center" wrapText="1"/>
    </xf>
    <xf numFmtId="0" fontId="16" fillId="5" borderId="16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 wrapText="1"/>
    </xf>
    <xf numFmtId="4" fontId="16" fillId="5" borderId="17" xfId="0" applyNumberFormat="1" applyFont="1" applyFill="1" applyBorder="1" applyAlignment="1" applyProtection="1">
      <alignment horizontal="center" vertical="center" wrapText="1"/>
    </xf>
    <xf numFmtId="168" fontId="16" fillId="5" borderId="18" xfId="0" applyNumberFormat="1" applyFont="1" applyFill="1" applyBorder="1" applyAlignment="1" applyProtection="1">
      <alignment horizontal="center" vertical="center" wrapText="1"/>
    </xf>
    <xf numFmtId="4" fontId="17" fillId="0" borderId="5" xfId="0" applyNumberFormat="1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5" xfId="0" applyFill="1" applyBorder="1" applyProtection="1"/>
    <xf numFmtId="0" fontId="0" fillId="0" borderId="5" xfId="0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168" fontId="0" fillId="0" borderId="5" xfId="0" applyNumberFormat="1" applyFill="1" applyBorder="1" applyProtection="1"/>
    <xf numFmtId="0" fontId="17" fillId="0" borderId="0" xfId="0" applyFont="1" applyFill="1" applyProtection="1"/>
    <xf numFmtId="0" fontId="0" fillId="0" borderId="0" xfId="0" applyFill="1" applyProtection="1"/>
    <xf numFmtId="0" fontId="0" fillId="9" borderId="28" xfId="0" applyFill="1" applyBorder="1" applyAlignment="1" applyProtection="1"/>
    <xf numFmtId="0" fontId="0" fillId="9" borderId="29" xfId="0" applyFill="1" applyBorder="1" applyAlignment="1" applyProtection="1"/>
    <xf numFmtId="0" fontId="0" fillId="9" borderId="30" xfId="0" applyFill="1" applyBorder="1" applyAlignment="1" applyProtection="1"/>
    <xf numFmtId="0" fontId="0" fillId="2" borderId="9" xfId="0" applyFill="1" applyBorder="1" applyProtection="1"/>
    <xf numFmtId="0" fontId="0" fillId="9" borderId="25" xfId="0" applyFill="1" applyBorder="1" applyAlignment="1" applyProtection="1"/>
    <xf numFmtId="0" fontId="0" fillId="9" borderId="26" xfId="0" applyFill="1" applyBorder="1" applyAlignment="1" applyProtection="1"/>
    <xf numFmtId="0" fontId="0" fillId="9" borderId="2" xfId="0" applyFill="1" applyBorder="1" applyAlignment="1" applyProtection="1"/>
    <xf numFmtId="0" fontId="13" fillId="12" borderId="16" xfId="0" applyFont="1" applyFill="1" applyBorder="1" applyAlignment="1" applyProtection="1">
      <alignment vertical="center" wrapText="1"/>
    </xf>
    <xf numFmtId="0" fontId="5" fillId="12" borderId="17" xfId="0" applyFont="1" applyFill="1" applyBorder="1" applyAlignment="1" applyProtection="1">
      <alignment horizontal="center" vertical="center" wrapText="1"/>
    </xf>
    <xf numFmtId="0" fontId="16" fillId="12" borderId="17" xfId="0" applyFont="1" applyFill="1" applyBorder="1" applyAlignment="1" applyProtection="1">
      <alignment horizontal="center" vertical="center" wrapText="1"/>
    </xf>
    <xf numFmtId="4" fontId="13" fillId="12" borderId="17" xfId="0" applyNumberFormat="1" applyFont="1" applyFill="1" applyBorder="1" applyAlignment="1" applyProtection="1">
      <alignment horizontal="center" vertical="center" wrapText="1"/>
    </xf>
    <xf numFmtId="168" fontId="13" fillId="12" borderId="18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Protection="1"/>
    <xf numFmtId="1" fontId="19" fillId="0" borderId="7" xfId="0" applyNumberFormat="1" applyFont="1" applyBorder="1" applyAlignment="1" applyProtection="1">
      <alignment horizontal="center"/>
    </xf>
    <xf numFmtId="0" fontId="18" fillId="0" borderId="9" xfId="0" applyFont="1" applyBorder="1" applyProtection="1"/>
    <xf numFmtId="1" fontId="19" fillId="0" borderId="3" xfId="0" applyNumberFormat="1" applyFont="1" applyBorder="1" applyAlignment="1" applyProtection="1">
      <alignment horizontal="center"/>
    </xf>
    <xf numFmtId="0" fontId="18" fillId="0" borderId="86" xfId="0" applyFont="1" applyBorder="1" applyProtection="1"/>
    <xf numFmtId="0" fontId="18" fillId="2" borderId="86" xfId="0" applyFont="1" applyFill="1" applyBorder="1" applyProtection="1"/>
    <xf numFmtId="0" fontId="18" fillId="0" borderId="11" xfId="0" applyFont="1" applyBorder="1" applyProtection="1"/>
    <xf numFmtId="1" fontId="19" fillId="0" borderId="12" xfId="0" applyNumberFormat="1" applyFont="1" applyBorder="1" applyAlignment="1" applyProtection="1">
      <alignment horizontal="center"/>
    </xf>
    <xf numFmtId="0" fontId="0" fillId="13" borderId="25" xfId="0" applyFill="1" applyBorder="1" applyAlignment="1" applyProtection="1"/>
    <xf numFmtId="0" fontId="0" fillId="3" borderId="26" xfId="0" applyFill="1" applyBorder="1" applyAlignment="1" applyProtection="1"/>
    <xf numFmtId="0" fontId="0" fillId="3" borderId="2" xfId="0" applyFill="1" applyBorder="1" applyAlignment="1" applyProtection="1"/>
    <xf numFmtId="0" fontId="5" fillId="5" borderId="17" xfId="0" applyFont="1" applyFill="1" applyBorder="1" applyAlignment="1" applyProtection="1">
      <alignment horizontal="center" vertical="center" wrapText="1"/>
    </xf>
    <xf numFmtId="0" fontId="19" fillId="0" borderId="6" xfId="0" applyFont="1" applyBorder="1" applyProtection="1"/>
    <xf numFmtId="0" fontId="19" fillId="0" borderId="9" xfId="0" applyFont="1" applyBorder="1" applyProtection="1"/>
    <xf numFmtId="0" fontId="0" fillId="0" borderId="5" xfId="0" applyBorder="1" applyAlignment="1" applyProtection="1">
      <alignment horizontal="center" vertical="center" wrapText="1"/>
    </xf>
    <xf numFmtId="1" fontId="19" fillId="0" borderId="62" xfId="0" applyNumberFormat="1" applyFont="1" applyBorder="1" applyAlignment="1" applyProtection="1">
      <alignment horizontal="center"/>
    </xf>
    <xf numFmtId="4" fontId="17" fillId="0" borderId="62" xfId="0" applyNumberFormat="1" applyFont="1" applyBorder="1" applyAlignment="1" applyProtection="1">
      <alignment horizontal="center" vertical="center" wrapText="1"/>
    </xf>
    <xf numFmtId="0" fontId="19" fillId="0" borderId="11" xfId="0" applyFont="1" applyBorder="1" applyProtection="1"/>
    <xf numFmtId="0" fontId="0" fillId="0" borderId="12" xfId="0" applyBorder="1" applyAlignment="1" applyProtection="1">
      <alignment horizontal="center"/>
    </xf>
    <xf numFmtId="0" fontId="0" fillId="2" borderId="86" xfId="0" applyFill="1" applyBorder="1" applyProtection="1"/>
    <xf numFmtId="168" fontId="17" fillId="2" borderId="15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Protection="1"/>
    <xf numFmtId="0" fontId="17" fillId="0" borderId="86" xfId="0" applyFont="1" applyBorder="1" applyProtection="1"/>
    <xf numFmtId="0" fontId="5" fillId="13" borderId="25" xfId="0" applyFont="1" applyFill="1" applyBorder="1" applyAlignment="1" applyProtection="1"/>
    <xf numFmtId="0" fontId="5" fillId="3" borderId="26" xfId="0" applyFont="1" applyFill="1" applyBorder="1" applyAlignment="1" applyProtection="1"/>
    <xf numFmtId="0" fontId="5" fillId="3" borderId="2" xfId="0" applyFont="1" applyFill="1" applyBorder="1" applyAlignment="1" applyProtection="1"/>
    <xf numFmtId="0" fontId="0" fillId="0" borderId="62" xfId="0" applyBorder="1" applyAlignment="1" applyProtection="1">
      <alignment horizontal="center" vertical="center"/>
    </xf>
    <xf numFmtId="1" fontId="17" fillId="0" borderId="62" xfId="0" applyNumberFormat="1" applyFont="1" applyBorder="1" applyAlignment="1" applyProtection="1">
      <alignment horizontal="center"/>
    </xf>
    <xf numFmtId="0" fontId="0" fillId="14" borderId="25" xfId="0" applyFill="1" applyBorder="1" applyAlignment="1" applyProtection="1"/>
    <xf numFmtId="0" fontId="0" fillId="14" borderId="26" xfId="0" applyFill="1" applyBorder="1" applyAlignment="1" applyProtection="1"/>
    <xf numFmtId="0" fontId="0" fillId="14" borderId="2" xfId="0" applyFill="1" applyBorder="1" applyAlignment="1" applyProtection="1"/>
    <xf numFmtId="0" fontId="0" fillId="0" borderId="46" xfId="0" applyBorder="1" applyProtection="1"/>
    <xf numFmtId="0" fontId="0" fillId="0" borderId="62" xfId="0" applyBorder="1" applyAlignment="1" applyProtection="1">
      <alignment horizontal="center"/>
    </xf>
    <xf numFmtId="0" fontId="17" fillId="0" borderId="62" xfId="0" applyFont="1" applyBorder="1" applyAlignment="1" applyProtection="1">
      <alignment horizontal="center"/>
    </xf>
    <xf numFmtId="168" fontId="17" fillId="0" borderId="63" xfId="0" applyNumberFormat="1" applyFont="1" applyBorder="1" applyAlignment="1" applyProtection="1">
      <alignment horizontal="center" vertical="center"/>
    </xf>
    <xf numFmtId="0" fontId="0" fillId="0" borderId="3" xfId="0" applyFill="1" applyBorder="1" applyProtection="1"/>
    <xf numFmtId="0" fontId="0" fillId="0" borderId="3" xfId="0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168" fontId="0" fillId="0" borderId="3" xfId="0" applyNumberFormat="1" applyFill="1" applyBorder="1" applyProtection="1"/>
    <xf numFmtId="0" fontId="16" fillId="10" borderId="81" xfId="0" applyFont="1" applyFill="1" applyBorder="1" applyAlignment="1" applyProtection="1">
      <alignment vertical="center" wrapText="1"/>
    </xf>
    <xf numFmtId="168" fontId="16" fillId="10" borderId="82" xfId="0" applyNumberFormat="1" applyFont="1" applyFill="1" applyBorder="1" applyAlignment="1" applyProtection="1">
      <alignment horizontal="center" vertical="center" wrapText="1"/>
    </xf>
    <xf numFmtId="0" fontId="0" fillId="0" borderId="83" xfId="0" applyBorder="1" applyProtection="1"/>
    <xf numFmtId="168" fontId="17" fillId="0" borderId="84" xfId="0" applyNumberFormat="1" applyFont="1" applyBorder="1" applyAlignment="1" applyProtection="1">
      <alignment horizontal="center" vertical="center" wrapText="1"/>
    </xf>
    <xf numFmtId="0" fontId="0" fillId="0" borderId="79" xfId="0" applyBorder="1" applyAlignment="1" applyProtection="1">
      <alignment horizontal="center" vertical="center" wrapText="1"/>
    </xf>
    <xf numFmtId="4" fontId="17" fillId="0" borderId="79" xfId="0" applyNumberFormat="1" applyFont="1" applyBorder="1" applyAlignment="1" applyProtection="1">
      <alignment horizontal="center" vertical="center" wrapText="1"/>
    </xf>
    <xf numFmtId="168" fontId="17" fillId="0" borderId="85" xfId="0" applyNumberFormat="1" applyFont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68" fontId="0" fillId="2" borderId="0" xfId="0" applyNumberFormat="1" applyFill="1" applyProtection="1"/>
    <xf numFmtId="0" fontId="0" fillId="0" borderId="62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8" fontId="0" fillId="0" borderId="0" xfId="0" applyNumberFormat="1" applyBorder="1" applyProtection="1"/>
    <xf numFmtId="0" fontId="17" fillId="2" borderId="6" xfId="0" applyFont="1" applyFill="1" applyBorder="1" applyProtection="1"/>
    <xf numFmtId="1" fontId="17" fillId="2" borderId="7" xfId="0" applyNumberFormat="1" applyFont="1" applyFill="1" applyBorder="1" applyAlignment="1" applyProtection="1">
      <alignment horizontal="center"/>
    </xf>
    <xf numFmtId="4" fontId="17" fillId="2" borderId="7" xfId="0" applyNumberFormat="1" applyFont="1" applyFill="1" applyBorder="1" applyAlignment="1" applyProtection="1">
      <alignment horizontal="center" vertical="center" wrapText="1"/>
    </xf>
    <xf numFmtId="168" fontId="17" fillId="2" borderId="8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168" fontId="20" fillId="0" borderId="13" xfId="0" applyNumberFormat="1" applyFont="1" applyBorder="1" applyAlignment="1" applyProtection="1">
      <alignment horizontal="center" vertical="center" wrapText="1"/>
    </xf>
    <xf numFmtId="0" fontId="30" fillId="6" borderId="25" xfId="0" applyFont="1" applyFill="1" applyBorder="1" applyAlignment="1" applyProtection="1">
      <alignment vertical="center"/>
    </xf>
    <xf numFmtId="0" fontId="30" fillId="6" borderId="26" xfId="0" applyFont="1" applyFill="1" applyBorder="1" applyAlignment="1" applyProtection="1">
      <alignment vertical="center"/>
    </xf>
    <xf numFmtId="0" fontId="30" fillId="6" borderId="2" xfId="0" applyFont="1" applyFill="1" applyBorder="1" applyAlignment="1" applyProtection="1">
      <alignment vertical="center"/>
    </xf>
    <xf numFmtId="0" fontId="17" fillId="2" borderId="7" xfId="0" applyFont="1" applyFill="1" applyBorder="1" applyAlignment="1" applyProtection="1">
      <alignment horizontal="center"/>
    </xf>
    <xf numFmtId="168" fontId="17" fillId="2" borderId="8" xfId="0" applyNumberFormat="1" applyFont="1" applyFill="1" applyBorder="1" applyAlignment="1" applyProtection="1">
      <alignment horizontal="center" vertical="center"/>
    </xf>
    <xf numFmtId="2" fontId="17" fillId="0" borderId="3" xfId="0" applyNumberFormat="1" applyFont="1" applyBorder="1" applyAlignment="1" applyProtection="1">
      <alignment horizontal="center"/>
    </xf>
    <xf numFmtId="2" fontId="17" fillId="0" borderId="12" xfId="0" applyNumberFormat="1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168" fontId="17" fillId="0" borderId="8" xfId="0" applyNumberFormat="1" applyFont="1" applyBorder="1" applyAlignment="1" applyProtection="1">
      <alignment horizontal="center" vertical="center"/>
    </xf>
    <xf numFmtId="0" fontId="17" fillId="2" borderId="9" xfId="0" applyFont="1" applyFill="1" applyBorder="1" applyProtection="1"/>
    <xf numFmtId="0" fontId="17" fillId="2" borderId="3" xfId="0" applyFont="1" applyFill="1" applyBorder="1" applyAlignment="1" applyProtection="1">
      <alignment horizontal="center"/>
    </xf>
    <xf numFmtId="4" fontId="17" fillId="2" borderId="5" xfId="0" applyNumberFormat="1" applyFont="1" applyFill="1" applyBorder="1" applyAlignment="1" applyProtection="1">
      <alignment horizontal="center" vertical="center" wrapText="1"/>
    </xf>
    <xf numFmtId="168" fontId="17" fillId="2" borderId="10" xfId="0" applyNumberFormat="1" applyFont="1" applyFill="1" applyBorder="1" applyAlignment="1" applyProtection="1">
      <alignment horizontal="center" vertical="center"/>
    </xf>
    <xf numFmtId="168" fontId="0" fillId="0" borderId="29" xfId="0" applyNumberFormat="1" applyBorder="1" applyProtection="1"/>
    <xf numFmtId="0" fontId="15" fillId="9" borderId="25" xfId="0" applyFont="1" applyFill="1" applyBorder="1" applyAlignment="1" applyProtection="1">
      <alignment vertical="center"/>
    </xf>
    <xf numFmtId="0" fontId="15" fillId="9" borderId="26" xfId="0" applyFont="1" applyFill="1" applyBorder="1" applyAlignment="1" applyProtection="1">
      <alignment vertical="center"/>
    </xf>
    <xf numFmtId="0" fontId="15" fillId="9" borderId="2" xfId="0" applyFont="1" applyFill="1" applyBorder="1" applyAlignment="1" applyProtection="1">
      <alignment vertical="center"/>
    </xf>
    <xf numFmtId="0" fontId="16" fillId="9" borderId="16" xfId="0" applyFont="1" applyFill="1" applyBorder="1" applyAlignment="1" applyProtection="1">
      <alignment vertical="center" wrapText="1"/>
    </xf>
    <xf numFmtId="0" fontId="5" fillId="9" borderId="17" xfId="0" applyFont="1" applyFill="1" applyBorder="1" applyAlignment="1" applyProtection="1">
      <alignment horizontal="center" vertical="center" wrapText="1"/>
    </xf>
    <xf numFmtId="0" fontId="16" fillId="9" borderId="17" xfId="0" applyFont="1" applyFill="1" applyBorder="1" applyAlignment="1" applyProtection="1">
      <alignment horizontal="center" vertical="center" wrapText="1"/>
    </xf>
    <xf numFmtId="4" fontId="16" fillId="9" borderId="17" xfId="0" applyNumberFormat="1" applyFont="1" applyFill="1" applyBorder="1" applyAlignment="1" applyProtection="1">
      <alignment horizontal="center" vertical="center" wrapText="1"/>
    </xf>
    <xf numFmtId="168" fontId="16" fillId="9" borderId="18" xfId="0" applyNumberFormat="1" applyFont="1" applyFill="1" applyBorder="1" applyAlignment="1" applyProtection="1">
      <alignment horizontal="center" vertical="center" wrapText="1"/>
    </xf>
    <xf numFmtId="2" fontId="17" fillId="0" borderId="7" xfId="0" applyNumberFormat="1" applyFont="1" applyBorder="1" applyAlignment="1" applyProtection="1">
      <alignment horizontal="center"/>
    </xf>
    <xf numFmtId="168" fontId="17" fillId="2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wrapText="1"/>
    </xf>
    <xf numFmtId="2" fontId="17" fillId="0" borderId="12" xfId="0" applyNumberFormat="1" applyFont="1" applyBorder="1" applyAlignment="1" applyProtection="1">
      <alignment horizontal="center" vertical="center"/>
    </xf>
    <xf numFmtId="168" fontId="17" fillId="2" borderId="13" xfId="0" applyNumberFormat="1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/>
    </xf>
    <xf numFmtId="0" fontId="5" fillId="6" borderId="37" xfId="0" applyFont="1" applyFill="1" applyBorder="1" applyAlignment="1" applyProtection="1">
      <alignment horizontal="center" vertical="center"/>
    </xf>
    <xf numFmtId="0" fontId="16" fillId="6" borderId="37" xfId="0" applyFont="1" applyFill="1" applyBorder="1" applyAlignment="1" applyProtection="1">
      <alignment horizontal="center" vertical="center" wrapText="1"/>
    </xf>
    <xf numFmtId="2" fontId="5" fillId="6" borderId="17" xfId="0" applyNumberFormat="1" applyFont="1" applyFill="1" applyBorder="1" applyAlignment="1" applyProtection="1">
      <alignment horizontal="center" vertical="center" wrapText="1"/>
    </xf>
    <xf numFmtId="169" fontId="5" fillId="6" borderId="18" xfId="0" applyNumberFormat="1" applyFont="1" applyFill="1" applyBorder="1" applyAlignment="1" applyProtection="1">
      <alignment horizontal="center" vertical="center"/>
    </xf>
    <xf numFmtId="0" fontId="5" fillId="10" borderId="26" xfId="0" applyFont="1" applyFill="1" applyBorder="1" applyAlignment="1" applyProtection="1">
      <alignment horizontal="center" vertical="center" wrapText="1"/>
    </xf>
    <xf numFmtId="0" fontId="16" fillId="10" borderId="26" xfId="0" applyFont="1" applyFill="1" applyBorder="1" applyAlignment="1" applyProtection="1">
      <alignment horizontal="center" vertical="center" wrapText="1"/>
    </xf>
    <xf numFmtId="2" fontId="0" fillId="10" borderId="26" xfId="0" applyNumberFormat="1" applyFill="1" applyBorder="1" applyProtection="1"/>
    <xf numFmtId="169" fontId="0" fillId="10" borderId="2" xfId="0" applyNumberFormat="1" applyFill="1" applyBorder="1" applyProtection="1"/>
    <xf numFmtId="0" fontId="17" fillId="0" borderId="14" xfId="0" applyFont="1" applyBorder="1" applyAlignment="1" applyProtection="1">
      <alignment vertical="center" wrapText="1"/>
    </xf>
    <xf numFmtId="0" fontId="0" fillId="0" borderId="43" xfId="0" applyBorder="1" applyAlignment="1" applyProtection="1">
      <alignment horizontal="center" vertical="center" wrapText="1"/>
    </xf>
    <xf numFmtId="0" fontId="17" fillId="0" borderId="43" xfId="0" applyFont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 wrapText="1"/>
    </xf>
    <xf numFmtId="0" fontId="0" fillId="0" borderId="35" xfId="0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0" fontId="5" fillId="11" borderId="26" xfId="0" applyFont="1" applyFill="1" applyBorder="1" applyAlignment="1" applyProtection="1">
      <alignment horizontal="center" vertical="center" wrapText="1"/>
    </xf>
    <xf numFmtId="0" fontId="16" fillId="11" borderId="26" xfId="0" applyFont="1" applyFill="1" applyBorder="1" applyAlignment="1" applyProtection="1">
      <alignment horizontal="center" vertical="center" wrapText="1"/>
    </xf>
    <xf numFmtId="2" fontId="14" fillId="11" borderId="26" xfId="0" applyNumberFormat="1" applyFont="1" applyFill="1" applyBorder="1" applyProtection="1"/>
    <xf numFmtId="169" fontId="14" fillId="11" borderId="2" xfId="0" applyNumberFormat="1" applyFont="1" applyFill="1" applyBorder="1" applyProtection="1"/>
    <xf numFmtId="0" fontId="0" fillId="0" borderId="5" xfId="0" applyBorder="1" applyAlignment="1" applyProtection="1">
      <alignment horizontal="center"/>
    </xf>
    <xf numFmtId="0" fontId="17" fillId="0" borderId="64" xfId="0" applyFont="1" applyBorder="1" applyAlignment="1" applyProtection="1">
      <alignment vertical="center" wrapText="1"/>
    </xf>
    <xf numFmtId="0" fontId="17" fillId="0" borderId="62" xfId="0" applyFont="1" applyBorder="1" applyAlignment="1" applyProtection="1">
      <alignment horizontal="center" vertical="center" wrapText="1"/>
    </xf>
    <xf numFmtId="168" fontId="17" fillId="0" borderId="63" xfId="0" applyNumberFormat="1" applyFont="1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0" fontId="17" fillId="0" borderId="65" xfId="0" applyFont="1" applyBorder="1" applyAlignment="1" applyProtection="1">
      <alignment horizontal="center" vertical="center" wrapText="1"/>
    </xf>
    <xf numFmtId="4" fontId="17" fillId="0" borderId="40" xfId="0" applyNumberFormat="1" applyFont="1" applyBorder="1" applyAlignment="1" applyProtection="1">
      <alignment horizontal="center" vertical="center" wrapText="1"/>
    </xf>
    <xf numFmtId="168" fontId="17" fillId="0" borderId="66" xfId="0" applyNumberFormat="1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vertical="center" wrapText="1"/>
    </xf>
    <xf numFmtId="0" fontId="0" fillId="0" borderId="42" xfId="0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4" fontId="17" fillId="0" borderId="23" xfId="0" applyNumberFormat="1" applyFont="1" applyBorder="1" applyAlignment="1" applyProtection="1">
      <alignment horizontal="center" vertical="center" wrapText="1"/>
    </xf>
    <xf numFmtId="0" fontId="13" fillId="15" borderId="16" xfId="0" applyFont="1" applyFill="1" applyBorder="1" applyAlignment="1" applyProtection="1">
      <alignment vertical="center" wrapText="1"/>
    </xf>
    <xf numFmtId="0" fontId="5" fillId="15" borderId="26" xfId="0" applyFont="1" applyFill="1" applyBorder="1" applyAlignment="1" applyProtection="1">
      <alignment horizontal="center" vertical="center" wrapText="1"/>
    </xf>
    <xf numFmtId="0" fontId="16" fillId="15" borderId="26" xfId="0" applyFont="1" applyFill="1" applyBorder="1" applyAlignment="1" applyProtection="1">
      <alignment horizontal="center" vertical="center" wrapText="1"/>
    </xf>
    <xf numFmtId="2" fontId="14" fillId="15" borderId="26" xfId="0" applyNumberFormat="1" applyFont="1" applyFill="1" applyBorder="1" applyProtection="1"/>
    <xf numFmtId="169" fontId="14" fillId="15" borderId="2" xfId="0" applyNumberFormat="1" applyFont="1" applyFill="1" applyBorder="1" applyProtection="1"/>
    <xf numFmtId="0" fontId="5" fillId="5" borderId="26" xfId="0" applyFont="1" applyFill="1" applyBorder="1" applyAlignment="1" applyProtection="1">
      <alignment horizontal="center" vertical="center" wrapText="1"/>
    </xf>
    <xf numFmtId="0" fontId="16" fillId="5" borderId="26" xfId="0" applyFont="1" applyFill="1" applyBorder="1" applyAlignment="1" applyProtection="1">
      <alignment horizontal="center" vertical="center" wrapText="1"/>
    </xf>
    <xf numFmtId="2" fontId="0" fillId="5" borderId="26" xfId="0" applyNumberFormat="1" applyFill="1" applyBorder="1" applyProtection="1"/>
    <xf numFmtId="169" fontId="0" fillId="5" borderId="2" xfId="0" applyNumberFormat="1" applyFill="1" applyBorder="1" applyProtection="1"/>
    <xf numFmtId="0" fontId="0" fillId="2" borderId="43" xfId="0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16" fillId="3" borderId="26" xfId="0" applyFont="1" applyFill="1" applyBorder="1" applyAlignment="1" applyProtection="1">
      <alignment horizontal="center" vertical="center" wrapText="1"/>
    </xf>
    <xf numFmtId="2" fontId="0" fillId="3" borderId="26" xfId="0" applyNumberFormat="1" applyFill="1" applyBorder="1" applyProtection="1"/>
    <xf numFmtId="169" fontId="0" fillId="3" borderId="2" xfId="0" applyNumberFormat="1" applyFill="1" applyBorder="1" applyProtection="1"/>
    <xf numFmtId="0" fontId="17" fillId="0" borderId="88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5" fillId="10" borderId="29" xfId="0" applyFont="1" applyFill="1" applyBorder="1" applyAlignment="1" applyProtection="1">
      <alignment horizontal="center" vertical="center" wrapText="1"/>
    </xf>
    <xf numFmtId="2" fontId="14" fillId="10" borderId="26" xfId="0" applyNumberFormat="1" applyFont="1" applyFill="1" applyBorder="1" applyProtection="1"/>
    <xf numFmtId="169" fontId="14" fillId="10" borderId="2" xfId="0" applyNumberFormat="1" applyFont="1" applyFill="1" applyBorder="1" applyProtection="1"/>
    <xf numFmtId="0" fontId="13" fillId="10" borderId="16" xfId="0" applyFont="1" applyFill="1" applyBorder="1" applyAlignment="1" applyProtection="1">
      <alignment vertical="center" wrapText="1"/>
    </xf>
    <xf numFmtId="0" fontId="5" fillId="12" borderId="26" xfId="0" applyFont="1" applyFill="1" applyBorder="1" applyAlignment="1" applyProtection="1">
      <alignment horizontal="center" vertical="center" wrapText="1"/>
    </xf>
    <xf numFmtId="0" fontId="16" fillId="12" borderId="26" xfId="0" applyFont="1" applyFill="1" applyBorder="1" applyAlignment="1" applyProtection="1">
      <alignment horizontal="center" vertical="center" wrapText="1"/>
    </xf>
    <xf numFmtId="2" fontId="14" fillId="12" borderId="26" xfId="0" applyNumberFormat="1" applyFont="1" applyFill="1" applyBorder="1" applyProtection="1"/>
    <xf numFmtId="169" fontId="14" fillId="12" borderId="2" xfId="0" applyNumberFormat="1" applyFont="1" applyFill="1" applyBorder="1" applyProtection="1"/>
    <xf numFmtId="0" fontId="17" fillId="3" borderId="88" xfId="0" applyFont="1" applyFill="1" applyBorder="1" applyAlignment="1" applyProtection="1">
      <alignment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43" xfId="0" applyFont="1" applyFill="1" applyBorder="1" applyAlignment="1" applyProtection="1">
      <alignment horizontal="center" vertical="center" wrapText="1"/>
    </xf>
    <xf numFmtId="4" fontId="17" fillId="3" borderId="5" xfId="0" applyNumberFormat="1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11" borderId="29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vertical="center" wrapText="1"/>
    </xf>
    <xf numFmtId="0" fontId="17" fillId="2" borderId="43" xfId="0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46" xfId="0" applyFont="1" applyBorder="1" applyAlignment="1" applyProtection="1">
      <alignment vertical="center" wrapText="1"/>
    </xf>
    <xf numFmtId="0" fontId="5" fillId="5" borderId="56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vertical="center" wrapText="1"/>
    </xf>
    <xf numFmtId="2" fontId="0" fillId="0" borderId="0" xfId="0" applyNumberFormat="1" applyProtection="1"/>
    <xf numFmtId="169" fontId="0" fillId="0" borderId="0" xfId="0" applyNumberFormat="1" applyProtection="1"/>
    <xf numFmtId="0" fontId="5" fillId="10" borderId="26" xfId="0" applyFont="1" applyFill="1" applyBorder="1" applyAlignment="1" applyProtection="1"/>
    <xf numFmtId="0" fontId="5" fillId="10" borderId="2" xfId="0" applyFont="1" applyFill="1" applyBorder="1" applyAlignment="1" applyProtection="1"/>
    <xf numFmtId="0" fontId="13" fillId="16" borderId="16" xfId="0" applyFont="1" applyFill="1" applyBorder="1" applyAlignment="1" applyProtection="1">
      <alignment vertical="center" wrapText="1"/>
    </xf>
    <xf numFmtId="0" fontId="5" fillId="16" borderId="26" xfId="0" applyFont="1" applyFill="1" applyBorder="1" applyAlignment="1" applyProtection="1">
      <alignment horizontal="center" vertical="center" wrapText="1"/>
    </xf>
    <xf numFmtId="0" fontId="16" fillId="16" borderId="26" xfId="0" applyFont="1" applyFill="1" applyBorder="1" applyAlignment="1" applyProtection="1">
      <alignment horizontal="center" vertical="center" wrapText="1"/>
    </xf>
    <xf numFmtId="2" fontId="14" fillId="16" borderId="26" xfId="0" applyNumberFormat="1" applyFont="1" applyFill="1" applyBorder="1" applyProtection="1"/>
    <xf numFmtId="169" fontId="14" fillId="16" borderId="2" xfId="0" applyNumberFormat="1" applyFont="1" applyFill="1" applyBorder="1" applyProtection="1"/>
    <xf numFmtId="0" fontId="17" fillId="0" borderId="47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 wrapText="1"/>
    </xf>
    <xf numFmtId="168" fontId="17" fillId="0" borderId="0" xfId="0" applyNumberFormat="1" applyFont="1" applyAlignment="1" applyProtection="1">
      <alignment horizontal="center" vertical="center" wrapText="1"/>
    </xf>
    <xf numFmtId="0" fontId="0" fillId="0" borderId="86" xfId="0" applyBorder="1" applyAlignment="1" applyProtection="1">
      <alignment vertical="center" wrapText="1"/>
    </xf>
    <xf numFmtId="2" fontId="0" fillId="15" borderId="26" xfId="0" applyNumberFormat="1" applyFill="1" applyBorder="1" applyProtection="1"/>
    <xf numFmtId="169" fontId="0" fillId="15" borderId="2" xfId="0" applyNumberFormat="1" applyFill="1" applyBorder="1" applyProtection="1"/>
    <xf numFmtId="0" fontId="17" fillId="0" borderId="38" xfId="0" applyFont="1" applyBorder="1" applyAlignment="1" applyProtection="1">
      <alignment vertical="center" wrapText="1"/>
    </xf>
    <xf numFmtId="0" fontId="5" fillId="13" borderId="48" xfId="0" applyFont="1" applyFill="1" applyBorder="1" applyAlignment="1" applyProtection="1"/>
    <xf numFmtId="0" fontId="5" fillId="10" borderId="56" xfId="0" applyFont="1" applyFill="1" applyBorder="1" applyAlignment="1" applyProtection="1"/>
    <xf numFmtId="0" fontId="5" fillId="10" borderId="57" xfId="0" applyFont="1" applyFill="1" applyBorder="1" applyAlignment="1" applyProtection="1"/>
    <xf numFmtId="0" fontId="16" fillId="17" borderId="16" xfId="0" applyFont="1" applyFill="1" applyBorder="1" applyAlignment="1" applyProtection="1">
      <alignment vertical="center" wrapText="1"/>
    </xf>
    <xf numFmtId="0" fontId="5" fillId="17" borderId="26" xfId="0" applyFont="1" applyFill="1" applyBorder="1" applyAlignment="1" applyProtection="1">
      <alignment horizontal="center" vertical="center" wrapText="1"/>
    </xf>
    <xf numFmtId="0" fontId="16" fillId="17" borderId="26" xfId="0" applyFont="1" applyFill="1" applyBorder="1" applyAlignment="1" applyProtection="1">
      <alignment horizontal="center" vertical="center" wrapText="1"/>
    </xf>
    <xf numFmtId="2" fontId="0" fillId="17" borderId="26" xfId="0" applyNumberFormat="1" applyFill="1" applyBorder="1" applyProtection="1"/>
    <xf numFmtId="169" fontId="0" fillId="17" borderId="2" xfId="0" applyNumberFormat="1" applyFill="1" applyBorder="1" applyProtection="1"/>
    <xf numFmtId="4" fontId="17" fillId="2" borderId="23" xfId="0" applyNumberFormat="1" applyFont="1" applyFill="1" applyBorder="1" applyAlignment="1" applyProtection="1">
      <alignment horizontal="center" vertical="center" wrapText="1"/>
    </xf>
    <xf numFmtId="0" fontId="15" fillId="18" borderId="25" xfId="0" applyFont="1" applyFill="1" applyBorder="1" applyAlignment="1" applyProtection="1">
      <alignment vertical="center"/>
    </xf>
    <xf numFmtId="0" fontId="15" fillId="18" borderId="26" xfId="0" applyFont="1" applyFill="1" applyBorder="1" applyAlignment="1" applyProtection="1">
      <alignment vertical="center"/>
    </xf>
    <xf numFmtId="0" fontId="15" fillId="18" borderId="2" xfId="0" applyFont="1" applyFill="1" applyBorder="1" applyAlignment="1" applyProtection="1">
      <alignment vertical="center"/>
    </xf>
    <xf numFmtId="0" fontId="16" fillId="4" borderId="16" xfId="0" applyFont="1" applyFill="1" applyBorder="1" applyAlignment="1" applyProtection="1">
      <alignment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4" fontId="16" fillId="4" borderId="17" xfId="0" applyNumberFormat="1" applyFont="1" applyFill="1" applyBorder="1" applyAlignment="1" applyProtection="1">
      <alignment horizontal="center" vertical="center" wrapText="1"/>
    </xf>
    <xf numFmtId="168" fontId="16" fillId="4" borderId="18" xfId="0" applyNumberFormat="1" applyFont="1" applyFill="1" applyBorder="1" applyAlignment="1" applyProtection="1">
      <alignment horizontal="center" vertical="center" wrapText="1"/>
    </xf>
    <xf numFmtId="0" fontId="0" fillId="2" borderId="16" xfId="0" applyFill="1" applyBorder="1" applyProtection="1"/>
    <xf numFmtId="1" fontId="17" fillId="0" borderId="17" xfId="0" applyNumberFormat="1" applyFont="1" applyBorder="1" applyAlignment="1" applyProtection="1">
      <alignment horizontal="center"/>
    </xf>
    <xf numFmtId="4" fontId="17" fillId="2" borderId="17" xfId="0" applyNumberFormat="1" applyFont="1" applyFill="1" applyBorder="1" applyAlignment="1" applyProtection="1">
      <alignment horizontal="center" vertical="center" wrapText="1"/>
    </xf>
    <xf numFmtId="168" fontId="17" fillId="0" borderId="18" xfId="0" applyNumberFormat="1" applyFont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/>
    </xf>
    <xf numFmtId="0" fontId="13" fillId="19" borderId="6" xfId="0" applyFont="1" applyFill="1" applyBorder="1" applyAlignment="1" applyProtection="1">
      <alignment vertical="center"/>
    </xf>
    <xf numFmtId="0" fontId="13" fillId="19" borderId="7" xfId="0" applyFont="1" applyFill="1" applyBorder="1" applyAlignment="1" applyProtection="1">
      <alignment vertical="center"/>
    </xf>
    <xf numFmtId="0" fontId="13" fillId="19" borderId="8" xfId="0" applyFont="1" applyFill="1" applyBorder="1" applyAlignment="1" applyProtection="1">
      <alignment vertical="center"/>
    </xf>
    <xf numFmtId="0" fontId="16" fillId="20" borderId="9" xfId="0" applyFont="1" applyFill="1" applyBorder="1" applyAlignment="1" applyProtection="1">
      <alignment vertical="center" wrapText="1"/>
    </xf>
    <xf numFmtId="0" fontId="5" fillId="20" borderId="3" xfId="0" applyFont="1" applyFill="1" applyBorder="1" applyAlignment="1" applyProtection="1">
      <alignment horizontal="center" vertical="center" wrapText="1"/>
    </xf>
    <xf numFmtId="0" fontId="16" fillId="20" borderId="3" xfId="0" applyFont="1" applyFill="1" applyBorder="1" applyAlignment="1" applyProtection="1">
      <alignment horizontal="center" vertical="center" wrapText="1"/>
    </xf>
    <xf numFmtId="4" fontId="16" fillId="20" borderId="3" xfId="0" applyNumberFormat="1" applyFont="1" applyFill="1" applyBorder="1" applyAlignment="1" applyProtection="1">
      <alignment horizontal="center" vertical="center" wrapText="1"/>
    </xf>
    <xf numFmtId="168" fontId="16" fillId="20" borderId="10" xfId="0" applyNumberFormat="1" applyFont="1" applyFill="1" applyBorder="1" applyAlignment="1" applyProtection="1">
      <alignment horizontal="center" vertical="center" wrapText="1"/>
    </xf>
    <xf numFmtId="0" fontId="0" fillId="11" borderId="3" xfId="0" applyFill="1" applyBorder="1" applyAlignment="1" applyProtection="1">
      <alignment horizontal="center" vertical="center"/>
    </xf>
    <xf numFmtId="4" fontId="17" fillId="0" borderId="12" xfId="0" applyNumberFormat="1" applyFont="1" applyBorder="1" applyAlignment="1" applyProtection="1">
      <alignment horizontal="right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2" borderId="86" xfId="0" applyFont="1" applyFill="1" applyBorder="1" applyAlignment="1" applyProtection="1">
      <alignment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vertical="center" wrapText="1"/>
    </xf>
    <xf numFmtId="0" fontId="17" fillId="2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center" vertical="center"/>
    </xf>
    <xf numFmtId="168" fontId="17" fillId="0" borderId="15" xfId="0" applyNumberFormat="1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vertical="center" wrapText="1"/>
    </xf>
    <xf numFmtId="0" fontId="0" fillId="0" borderId="40" xfId="0" applyBorder="1" applyAlignment="1" applyProtection="1">
      <alignment horizontal="center" vertical="center" wrapText="1"/>
    </xf>
    <xf numFmtId="0" fontId="17" fillId="0" borderId="40" xfId="0" applyFont="1" applyBorder="1" applyAlignment="1" applyProtection="1">
      <alignment horizontal="center" vertical="center" wrapText="1"/>
    </xf>
    <xf numFmtId="0" fontId="17" fillId="0" borderId="45" xfId="0" applyFont="1" applyBorder="1" applyProtection="1"/>
    <xf numFmtId="0" fontId="16" fillId="10" borderId="68" xfId="0" applyFont="1" applyFill="1" applyBorder="1" applyAlignment="1" applyProtection="1">
      <alignment vertical="center" wrapText="1"/>
    </xf>
    <xf numFmtId="0" fontId="5" fillId="10" borderId="49" xfId="0" applyFont="1" applyFill="1" applyBorder="1" applyAlignment="1" applyProtection="1">
      <alignment horizontal="center" vertical="center" wrapText="1"/>
    </xf>
    <xf numFmtId="0" fontId="16" fillId="10" borderId="49" xfId="0" applyFont="1" applyFill="1" applyBorder="1" applyAlignment="1" applyProtection="1">
      <alignment horizontal="center" vertical="center" wrapText="1"/>
    </xf>
    <xf numFmtId="4" fontId="16" fillId="10" borderId="49" xfId="0" applyNumberFormat="1" applyFont="1" applyFill="1" applyBorder="1" applyAlignment="1" applyProtection="1">
      <alignment horizontal="center" vertical="center" wrapText="1"/>
    </xf>
    <xf numFmtId="168" fontId="16" fillId="10" borderId="50" xfId="0" applyNumberFormat="1" applyFont="1" applyFill="1" applyBorder="1" applyAlignment="1" applyProtection="1">
      <alignment horizontal="center" vertical="center" wrapText="1"/>
    </xf>
    <xf numFmtId="0" fontId="16" fillId="5" borderId="68" xfId="0" applyFont="1" applyFill="1" applyBorder="1" applyAlignment="1" applyProtection="1">
      <alignment vertical="center" wrapText="1"/>
    </xf>
    <xf numFmtId="0" fontId="16" fillId="5" borderId="49" xfId="0" applyFont="1" applyFill="1" applyBorder="1" applyAlignment="1" applyProtection="1">
      <alignment horizontal="center" vertical="center" wrapText="1"/>
    </xf>
    <xf numFmtId="4" fontId="16" fillId="5" borderId="49" xfId="0" applyNumberFormat="1" applyFont="1" applyFill="1" applyBorder="1" applyAlignment="1" applyProtection="1">
      <alignment horizontal="center" vertical="center" wrapText="1"/>
    </xf>
    <xf numFmtId="168" fontId="16" fillId="5" borderId="50" xfId="0" applyNumberFormat="1" applyFont="1" applyFill="1" applyBorder="1" applyAlignment="1" applyProtection="1">
      <alignment horizontal="center" vertical="center" wrapText="1"/>
    </xf>
    <xf numFmtId="168" fontId="17" fillId="0" borderId="24" xfId="0" applyNumberFormat="1" applyFont="1" applyBorder="1" applyAlignment="1" applyProtection="1">
      <alignment horizontal="center" vertical="center"/>
    </xf>
    <xf numFmtId="0" fontId="0" fillId="0" borderId="64" xfId="0" applyBorder="1" applyProtection="1"/>
    <xf numFmtId="0" fontId="5" fillId="13" borderId="48" xfId="0" applyFont="1" applyFill="1" applyBorder="1" applyAlignment="1" applyProtection="1">
      <alignment horizontal="left"/>
    </xf>
    <xf numFmtId="0" fontId="5" fillId="13" borderId="56" xfId="0" applyFont="1" applyFill="1" applyBorder="1" applyAlignment="1" applyProtection="1">
      <alignment horizontal="center" vertical="center"/>
    </xf>
    <xf numFmtId="0" fontId="16" fillId="13" borderId="56" xfId="0" applyFont="1" applyFill="1" applyBorder="1" applyAlignment="1" applyProtection="1">
      <alignment horizontal="center"/>
    </xf>
    <xf numFmtId="0" fontId="5" fillId="13" borderId="56" xfId="0" applyFont="1" applyFill="1" applyBorder="1" applyAlignment="1" applyProtection="1">
      <alignment horizontal="center"/>
    </xf>
    <xf numFmtId="168" fontId="5" fillId="13" borderId="57" xfId="0" applyNumberFormat="1" applyFont="1" applyFill="1" applyBorder="1" applyAlignment="1" applyProtection="1">
      <alignment horizontal="left"/>
    </xf>
    <xf numFmtId="0" fontId="0" fillId="0" borderId="65" xfId="0" applyBorder="1" applyAlignment="1" applyProtection="1">
      <alignment horizontal="center"/>
    </xf>
    <xf numFmtId="0" fontId="0" fillId="2" borderId="11" xfId="0" applyFill="1" applyBorder="1" applyProtection="1"/>
    <xf numFmtId="0" fontId="0" fillId="2" borderId="12" xfId="0" applyFill="1" applyBorder="1" applyAlignment="1" applyProtection="1">
      <alignment horizontal="center" vertical="center"/>
    </xf>
    <xf numFmtId="0" fontId="17" fillId="2" borderId="12" xfId="0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/>
    </xf>
    <xf numFmtId="0" fontId="16" fillId="6" borderId="68" xfId="0" applyFont="1" applyFill="1" applyBorder="1" applyAlignment="1" applyProtection="1">
      <alignment vertical="center" wrapText="1"/>
    </xf>
    <xf numFmtId="0" fontId="5" fillId="6" borderId="49" xfId="0" applyFont="1" applyFill="1" applyBorder="1" applyAlignment="1" applyProtection="1">
      <alignment horizontal="center" vertical="center" wrapText="1"/>
    </xf>
    <xf numFmtId="0" fontId="16" fillId="6" borderId="49" xfId="0" applyFont="1" applyFill="1" applyBorder="1" applyAlignment="1" applyProtection="1">
      <alignment horizontal="center" vertical="center" wrapText="1"/>
    </xf>
    <xf numFmtId="4" fontId="16" fillId="6" borderId="49" xfId="0" applyNumberFormat="1" applyFont="1" applyFill="1" applyBorder="1" applyAlignment="1" applyProtection="1">
      <alignment horizontal="center" vertical="center" wrapText="1"/>
    </xf>
    <xf numFmtId="168" fontId="16" fillId="6" borderId="50" xfId="0" applyNumberFormat="1" applyFont="1" applyFill="1" applyBorder="1" applyAlignment="1" applyProtection="1">
      <alignment horizontal="center" vertical="center" wrapText="1"/>
    </xf>
    <xf numFmtId="16" fontId="16" fillId="10" borderId="16" xfId="0" applyNumberFormat="1" applyFont="1" applyFill="1" applyBorder="1" applyAlignment="1" applyProtection="1">
      <alignment vertical="center" wrapText="1"/>
    </xf>
    <xf numFmtId="0" fontId="17" fillId="0" borderId="27" xfId="0" applyFont="1" applyBorder="1" applyAlignment="1" applyProtection="1">
      <alignment vertical="center" wrapText="1"/>
    </xf>
    <xf numFmtId="0" fontId="17" fillId="0" borderId="23" xfId="0" applyFont="1" applyBorder="1" applyAlignment="1" applyProtection="1">
      <alignment horizontal="center" vertical="center" wrapText="1"/>
    </xf>
    <xf numFmtId="16" fontId="16" fillId="3" borderId="16" xfId="0" applyNumberFormat="1" applyFont="1" applyFill="1" applyBorder="1" applyAlignment="1" applyProtection="1">
      <alignment vertical="center" wrapText="1"/>
    </xf>
    <xf numFmtId="0" fontId="5" fillId="3" borderId="49" xfId="0" applyFont="1" applyFill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vertical="center" wrapText="1"/>
    </xf>
    <xf numFmtId="0" fontId="16" fillId="5" borderId="27" xfId="0" applyFont="1" applyFill="1" applyBorder="1" applyAlignment="1" applyProtection="1">
      <alignment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horizontal="center" vertical="center" wrapText="1"/>
    </xf>
    <xf numFmtId="4" fontId="16" fillId="5" borderId="23" xfId="0" applyNumberFormat="1" applyFont="1" applyFill="1" applyBorder="1" applyAlignment="1" applyProtection="1">
      <alignment horizontal="center" vertical="center" wrapText="1"/>
    </xf>
    <xf numFmtId="168" fontId="16" fillId="5" borderId="24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Protection="1"/>
    <xf numFmtId="1" fontId="0" fillId="0" borderId="12" xfId="0" applyNumberFormat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5" fillId="13" borderId="26" xfId="0" applyFont="1" applyFill="1" applyBorder="1" applyAlignment="1" applyProtection="1"/>
    <xf numFmtId="0" fontId="5" fillId="13" borderId="2" xfId="0" applyFont="1" applyFill="1" applyBorder="1" applyAlignment="1" applyProtection="1"/>
    <xf numFmtId="1" fontId="17" fillId="2" borderId="23" xfId="0" applyNumberFormat="1" applyFont="1" applyFill="1" applyBorder="1" applyAlignment="1" applyProtection="1">
      <alignment horizontal="center"/>
    </xf>
    <xf numFmtId="4" fontId="17" fillId="0" borderId="23" xfId="0" applyNumberFormat="1" applyFont="1" applyBorder="1" applyAlignment="1" applyProtection="1">
      <alignment horizontal="center"/>
    </xf>
    <xf numFmtId="168" fontId="17" fillId="0" borderId="23" xfId="0" applyNumberFormat="1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168" fontId="17" fillId="0" borderId="8" xfId="0" applyNumberFormat="1" applyFont="1" applyBorder="1" applyAlignment="1" applyProtection="1">
      <alignment horizontal="right" vertical="center" wrapText="1"/>
    </xf>
    <xf numFmtId="168" fontId="17" fillId="0" borderId="10" xfId="0" applyNumberFormat="1" applyFont="1" applyBorder="1" applyAlignment="1" applyProtection="1">
      <alignment horizontal="right" vertical="center"/>
    </xf>
    <xf numFmtId="168" fontId="17" fillId="0" borderId="15" xfId="0" applyNumberFormat="1" applyFont="1" applyBorder="1" applyAlignment="1" applyProtection="1">
      <alignment horizontal="right" vertical="center" wrapText="1"/>
    </xf>
    <xf numFmtId="168" fontId="17" fillId="0" borderId="13" xfId="0" applyNumberFormat="1" applyFont="1" applyBorder="1" applyAlignment="1" applyProtection="1">
      <alignment horizontal="right" vertical="center" wrapText="1"/>
    </xf>
    <xf numFmtId="0" fontId="5" fillId="6" borderId="25" xfId="0" applyFont="1" applyFill="1" applyBorder="1" applyAlignment="1" applyProtection="1"/>
    <xf numFmtId="0" fontId="0" fillId="6" borderId="26" xfId="0" applyFill="1" applyBorder="1" applyAlignment="1" applyProtection="1"/>
    <xf numFmtId="0" fontId="0" fillId="6" borderId="2" xfId="0" applyFill="1" applyBorder="1" applyAlignment="1" applyProtection="1"/>
    <xf numFmtId="4" fontId="17" fillId="0" borderId="5" xfId="0" applyNumberFormat="1" applyFont="1" applyBorder="1" applyAlignment="1" applyProtection="1">
      <alignment horizontal="right" vertical="center" wrapText="1"/>
    </xf>
    <xf numFmtId="4" fontId="17" fillId="0" borderId="3" xfId="0" applyNumberFormat="1" applyFont="1" applyBorder="1" applyAlignment="1" applyProtection="1">
      <alignment horizontal="right" vertical="center" wrapText="1"/>
    </xf>
    <xf numFmtId="167" fontId="17" fillId="0" borderId="3" xfId="0" applyNumberFormat="1" applyFont="1" applyBorder="1" applyAlignment="1" applyProtection="1">
      <alignment horizontal="right" vertical="center" wrapText="1"/>
    </xf>
    <xf numFmtId="4" fontId="17" fillId="0" borderId="3" xfId="0" applyNumberFormat="1" applyFont="1" applyBorder="1" applyAlignment="1" applyProtection="1">
      <alignment horizontal="right"/>
    </xf>
    <xf numFmtId="4" fontId="17" fillId="0" borderId="12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7" fillId="2" borderId="12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5" fillId="6" borderId="26" xfId="0" applyFont="1" applyFill="1" applyBorder="1" applyAlignment="1" applyProtection="1"/>
    <xf numFmtId="0" fontId="5" fillId="6" borderId="2" xfId="0" applyFont="1" applyFill="1" applyBorder="1" applyAlignment="1" applyProtection="1"/>
    <xf numFmtId="4" fontId="17" fillId="0" borderId="62" xfId="0" applyNumberFormat="1" applyFont="1" applyBorder="1" applyAlignment="1" applyProtection="1">
      <alignment horizontal="right"/>
    </xf>
    <xf numFmtId="0" fontId="0" fillId="0" borderId="38" xfId="0" applyBorder="1" applyAlignment="1" applyProtection="1">
      <alignment vertical="center" wrapText="1"/>
    </xf>
    <xf numFmtId="0" fontId="0" fillId="0" borderId="45" xfId="0" applyBorder="1" applyAlignment="1" applyProtection="1">
      <alignment vertical="center" wrapText="1"/>
    </xf>
    <xf numFmtId="0" fontId="4" fillId="5" borderId="9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left" vertical="center" wrapText="1" readingOrder="1"/>
    </xf>
    <xf numFmtId="4" fontId="3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 readingOrder="1"/>
    </xf>
    <xf numFmtId="4" fontId="3" fillId="0" borderId="12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right" vertical="center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4" fillId="5" borderId="14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 wrapText="1"/>
    </xf>
    <xf numFmtId="4" fontId="10" fillId="0" borderId="30" xfId="0" applyNumberFormat="1" applyFont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 wrapText="1" readingOrder="1"/>
    </xf>
    <xf numFmtId="4" fontId="3" fillId="0" borderId="0" xfId="0" applyNumberFormat="1" applyFon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0" fontId="6" fillId="0" borderId="32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 readingOrder="1"/>
    </xf>
    <xf numFmtId="3" fontId="3" fillId="0" borderId="3" xfId="0" applyNumberFormat="1" applyFont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23" fillId="0" borderId="2" xfId="0" applyNumberFormat="1" applyFont="1" applyBorder="1" applyAlignment="1" applyProtection="1">
      <alignment horizontal="right" vertical="center" wrapText="1"/>
    </xf>
    <xf numFmtId="4" fontId="3" fillId="3" borderId="92" xfId="0" applyNumberFormat="1" applyFont="1" applyFill="1" applyBorder="1" applyAlignment="1" applyProtection="1">
      <alignment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34" xfId="0" applyFont="1" applyFill="1" applyBorder="1" applyAlignment="1" applyProtection="1">
      <alignment vertical="center" wrapText="1"/>
    </xf>
    <xf numFmtId="4" fontId="3" fillId="2" borderId="12" xfId="0" applyNumberFormat="1" applyFont="1" applyFill="1" applyBorder="1" applyAlignment="1" applyProtection="1">
      <alignment horizontal="center" vertical="center" wrapText="1"/>
    </xf>
    <xf numFmtId="0" fontId="5" fillId="14" borderId="25" xfId="0" applyFont="1" applyFill="1" applyBorder="1" applyAlignment="1" applyProtection="1"/>
    <xf numFmtId="0" fontId="5" fillId="14" borderId="26" xfId="0" applyFont="1" applyFill="1" applyBorder="1" applyAlignment="1" applyProtection="1"/>
    <xf numFmtId="0" fontId="5" fillId="14" borderId="2" xfId="0" applyFont="1" applyFill="1" applyBorder="1" applyAlignment="1" applyProtection="1"/>
    <xf numFmtId="0" fontId="0" fillId="14" borderId="29" xfId="0" applyFill="1" applyBorder="1" applyAlignment="1" applyProtection="1"/>
    <xf numFmtId="0" fontId="0" fillId="14" borderId="71" xfId="0" applyFill="1" applyBorder="1" applyAlignment="1" applyProtection="1"/>
    <xf numFmtId="0" fontId="0" fillId="14" borderId="72" xfId="0" applyFill="1" applyBorder="1" applyAlignment="1" applyProtection="1"/>
    <xf numFmtId="0" fontId="0" fillId="14" borderId="73" xfId="0" applyFill="1" applyBorder="1" applyAlignment="1" applyProtection="1"/>
    <xf numFmtId="0" fontId="5" fillId="14" borderId="29" xfId="0" applyFont="1" applyFill="1" applyBorder="1" applyAlignment="1" applyProtection="1"/>
    <xf numFmtId="0" fontId="31" fillId="2" borderId="0" xfId="0" applyFont="1" applyFill="1" applyProtection="1"/>
    <xf numFmtId="0" fontId="0" fillId="0" borderId="14" xfId="0" applyBorder="1" applyProtection="1"/>
    <xf numFmtId="1" fontId="17" fillId="0" borderId="5" xfId="0" applyNumberFormat="1" applyFont="1" applyBorder="1" applyAlignment="1" applyProtection="1">
      <alignment horizontal="center"/>
    </xf>
    <xf numFmtId="0" fontId="0" fillId="0" borderId="88" xfId="0" applyBorder="1" applyProtection="1"/>
    <xf numFmtId="4" fontId="0" fillId="0" borderId="12" xfId="0" applyNumberForma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49" fontId="27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27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27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4" fontId="4" fillId="4" borderId="54" xfId="0" applyNumberFormat="1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7" borderId="25" xfId="0" applyFont="1" applyFill="1" applyBorder="1" applyAlignment="1" applyProtection="1">
      <alignment horizontal="center" vertical="center" wrapText="1"/>
    </xf>
    <xf numFmtId="0" fontId="4" fillId="7" borderId="26" xfId="0" applyFont="1" applyFill="1" applyBorder="1" applyAlignment="1" applyProtection="1">
      <alignment horizontal="center" vertical="center" wrapText="1"/>
    </xf>
    <xf numFmtId="0" fontId="4" fillId="7" borderId="29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0" fillId="0" borderId="46" xfId="0" applyBorder="1" applyAlignment="1" applyProtection="1">
      <alignment horizontal="left" vertical="center" wrapText="1"/>
    </xf>
    <xf numFmtId="0" fontId="0" fillId="0" borderId="61" xfId="0" applyBorder="1" applyAlignment="1" applyProtection="1">
      <alignment horizontal="left" vertical="center" wrapText="1"/>
    </xf>
    <xf numFmtId="165" fontId="27" fillId="0" borderId="62" xfId="0" applyNumberFormat="1" applyFont="1" applyBorder="1" applyAlignment="1" applyProtection="1">
      <alignment horizontal="left" vertical="center" wrapText="1"/>
    </xf>
    <xf numFmtId="165" fontId="27" fillId="0" borderId="63" xfId="0" applyNumberFormat="1" applyFont="1" applyBorder="1" applyAlignment="1" applyProtection="1">
      <alignment horizontal="left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165" fontId="27" fillId="0" borderId="3" xfId="0" applyNumberFormat="1" applyFont="1" applyBorder="1" applyAlignment="1" applyProtection="1">
      <alignment horizontal="left" vertical="center" wrapText="1"/>
    </xf>
    <xf numFmtId="165" fontId="27" fillId="0" borderId="10" xfId="0" applyNumberFormat="1" applyFont="1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left" vertical="center" wrapText="1"/>
    </xf>
    <xf numFmtId="165" fontId="27" fillId="0" borderId="5" xfId="0" applyNumberFormat="1" applyFont="1" applyBorder="1" applyAlignment="1" applyProtection="1">
      <alignment horizontal="left" vertical="center" wrapText="1"/>
    </xf>
    <xf numFmtId="165" fontId="27" fillId="0" borderId="15" xfId="0" applyNumberFormat="1" applyFont="1" applyBorder="1" applyAlignment="1" applyProtection="1">
      <alignment horizontal="left" vertical="center" wrapText="1"/>
    </xf>
    <xf numFmtId="0" fontId="4" fillId="7" borderId="48" xfId="0" applyFont="1" applyFill="1" applyBorder="1" applyAlignment="1" applyProtection="1">
      <alignment horizontal="center" vertical="center" wrapText="1"/>
    </xf>
    <xf numFmtId="0" fontId="4" fillId="7" borderId="56" xfId="0" applyFont="1" applyFill="1" applyBorder="1" applyAlignment="1" applyProtection="1">
      <alignment horizontal="center" vertical="center" wrapText="1"/>
    </xf>
    <xf numFmtId="0" fontId="4" fillId="7" borderId="57" xfId="0" applyFont="1" applyFill="1" applyBorder="1" applyAlignment="1" applyProtection="1">
      <alignment horizontal="center" vertical="center" wrapText="1"/>
    </xf>
    <xf numFmtId="4" fontId="10" fillId="4" borderId="54" xfId="0" applyNumberFormat="1" applyFont="1" applyFill="1" applyBorder="1" applyAlignment="1" applyProtection="1">
      <alignment horizontal="center" vertical="center" wrapText="1"/>
    </xf>
    <xf numFmtId="4" fontId="10" fillId="4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22" fillId="21" borderId="6" xfId="0" applyFont="1" applyFill="1" applyBorder="1" applyAlignment="1" applyProtection="1">
      <alignment horizontal="left" vertical="center" wrapText="1"/>
    </xf>
    <xf numFmtId="0" fontId="22" fillId="21" borderId="7" xfId="0" applyFont="1" applyFill="1" applyBorder="1" applyAlignment="1" applyProtection="1">
      <alignment horizontal="left" vertical="center" wrapText="1"/>
    </xf>
    <xf numFmtId="0" fontId="22" fillId="21" borderId="8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4" borderId="10" xfId="0" applyFont="1" applyFill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left" vertical="center" wrapText="1"/>
    </xf>
    <xf numFmtId="164" fontId="3" fillId="0" borderId="10" xfId="0" applyNumberFormat="1" applyFont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horizontal="left" vertical="center" wrapText="1"/>
    </xf>
    <xf numFmtId="164" fontId="3" fillId="0" borderId="22" xfId="0" applyNumberFormat="1" applyFont="1" applyBorder="1" applyAlignment="1" applyProtection="1">
      <alignment horizontal="left" vertical="center" wrapText="1"/>
    </xf>
    <xf numFmtId="4" fontId="10" fillId="0" borderId="25" xfId="0" applyNumberFormat="1" applyFont="1" applyBorder="1" applyAlignment="1" applyProtection="1">
      <alignment horizontal="right" vertical="center" wrapText="1"/>
    </xf>
    <xf numFmtId="4" fontId="10" fillId="0" borderId="26" xfId="0" applyNumberFormat="1" applyFont="1" applyBorder="1" applyAlignment="1" applyProtection="1">
      <alignment horizontal="right" vertical="center" wrapText="1"/>
    </xf>
    <xf numFmtId="164" fontId="3" fillId="2" borderId="4" xfId="0" applyNumberFormat="1" applyFont="1" applyFill="1" applyBorder="1" applyAlignment="1" applyProtection="1">
      <alignment horizontal="left" vertical="center" wrapText="1"/>
    </xf>
    <xf numFmtId="164" fontId="3" fillId="2" borderId="22" xfId="0" applyNumberFormat="1" applyFont="1" applyFill="1" applyBorder="1" applyAlignment="1" applyProtection="1">
      <alignment horizontal="left" vertical="center" wrapText="1"/>
    </xf>
    <xf numFmtId="164" fontId="3" fillId="0" borderId="12" xfId="0" applyNumberFormat="1" applyFont="1" applyBorder="1" applyAlignment="1" applyProtection="1">
      <alignment horizontal="left" vertical="center" wrapText="1"/>
    </xf>
    <xf numFmtId="4" fontId="10" fillId="0" borderId="28" xfId="0" applyNumberFormat="1" applyFont="1" applyBorder="1" applyAlignment="1" applyProtection="1">
      <alignment horizontal="right" vertical="center" wrapText="1"/>
    </xf>
    <xf numFmtId="4" fontId="10" fillId="0" borderId="29" xfId="0" applyNumberFormat="1" applyFont="1" applyBorder="1" applyAlignment="1" applyProtection="1">
      <alignment horizontal="right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27" fillId="0" borderId="19" xfId="0" applyFont="1" applyBorder="1" applyAlignment="1" applyProtection="1">
      <alignment horizontal="left" vertical="center" wrapText="1"/>
    </xf>
    <xf numFmtId="0" fontId="27" fillId="0" borderId="20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164" fontId="3" fillId="0" borderId="13" xfId="0" applyNumberFormat="1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zoomScaleNormal="100" workbookViewId="0">
      <selection activeCell="C2" sqref="C2:I2"/>
    </sheetView>
  </sheetViews>
  <sheetFormatPr defaultColWidth="9.140625" defaultRowHeight="15" x14ac:dyDescent="0.25"/>
  <cols>
    <col min="1" max="1" width="5.5703125" style="26" customWidth="1"/>
    <col min="2" max="2" width="43.5703125" style="26" customWidth="1"/>
    <col min="3" max="3" width="8.85546875" style="26" customWidth="1"/>
    <col min="4" max="4" width="13.140625" style="26" customWidth="1"/>
    <col min="5" max="5" width="9" style="26" customWidth="1"/>
    <col min="6" max="6" width="12.42578125" style="26" customWidth="1"/>
    <col min="7" max="7" width="19.42578125" style="26" customWidth="1"/>
    <col min="8" max="8" width="21.140625" style="26" customWidth="1"/>
    <col min="9" max="9" width="25" style="26" customWidth="1"/>
    <col min="10" max="10" width="5.5703125" style="26" customWidth="1"/>
    <col min="11" max="16384" width="9.140625" style="26"/>
  </cols>
  <sheetData>
    <row r="1" spans="1:9" ht="47.1" customHeight="1" x14ac:dyDescent="0.25">
      <c r="A1" s="614" t="s">
        <v>11</v>
      </c>
      <c r="B1" s="615"/>
      <c r="C1" s="616" t="s">
        <v>85</v>
      </c>
      <c r="D1" s="617"/>
      <c r="E1" s="617"/>
      <c r="F1" s="617"/>
      <c r="G1" s="617"/>
      <c r="H1" s="617"/>
      <c r="I1" s="618"/>
    </row>
    <row r="2" spans="1:9" ht="47.1" customHeight="1" thickBot="1" x14ac:dyDescent="0.3">
      <c r="A2" s="619" t="s">
        <v>86</v>
      </c>
      <c r="B2" s="620"/>
      <c r="C2" s="621"/>
      <c r="D2" s="622"/>
      <c r="E2" s="622"/>
      <c r="F2" s="622"/>
      <c r="G2" s="622"/>
      <c r="H2" s="622"/>
      <c r="I2" s="623"/>
    </row>
    <row r="3" spans="1:9" ht="15.75" thickBot="1" x14ac:dyDescent="0.3">
      <c r="A3" s="27"/>
      <c r="B3" s="28">
        <v>1</v>
      </c>
      <c r="C3" s="28">
        <v>2</v>
      </c>
      <c r="D3" s="28">
        <v>3</v>
      </c>
      <c r="E3" s="624">
        <v>4</v>
      </c>
      <c r="F3" s="625"/>
      <c r="G3" s="28">
        <v>5</v>
      </c>
      <c r="H3" s="28">
        <v>6</v>
      </c>
      <c r="I3" s="29">
        <v>7</v>
      </c>
    </row>
    <row r="4" spans="1:9" ht="84.75" thickBot="1" x14ac:dyDescent="0.3">
      <c r="A4" s="30"/>
      <c r="B4" s="31" t="s">
        <v>1</v>
      </c>
      <c r="C4" s="32" t="s">
        <v>0</v>
      </c>
      <c r="D4" s="32" t="s">
        <v>653</v>
      </c>
      <c r="E4" s="612" t="s">
        <v>136</v>
      </c>
      <c r="F4" s="613"/>
      <c r="G4" s="32" t="s">
        <v>67</v>
      </c>
      <c r="H4" s="32" t="s">
        <v>84</v>
      </c>
      <c r="I4" s="33" t="s">
        <v>83</v>
      </c>
    </row>
    <row r="5" spans="1:9" ht="32.1" customHeight="1" thickBot="1" x14ac:dyDescent="0.3">
      <c r="A5" s="34" t="s">
        <v>36</v>
      </c>
      <c r="B5" s="35" t="s">
        <v>82</v>
      </c>
      <c r="C5" s="36" t="s">
        <v>9</v>
      </c>
      <c r="D5" s="37">
        <f>$D$221</f>
        <v>48</v>
      </c>
      <c r="E5" s="626">
        <f>SUM(G9:G53)</f>
        <v>0</v>
      </c>
      <c r="F5" s="627"/>
      <c r="G5" s="38">
        <f>E5+(E5*$C$218)</f>
        <v>0</v>
      </c>
      <c r="H5" s="39">
        <f>D5*E5</f>
        <v>0</v>
      </c>
      <c r="I5" s="40">
        <f>D5*G5</f>
        <v>0</v>
      </c>
    </row>
    <row r="6" spans="1:9" ht="15" customHeight="1" thickBot="1" x14ac:dyDescent="0.3">
      <c r="A6" s="628" t="s">
        <v>37</v>
      </c>
      <c r="B6" s="629"/>
      <c r="C6" s="629"/>
      <c r="D6" s="629"/>
      <c r="E6" s="630"/>
      <c r="F6" s="630"/>
      <c r="G6" s="629"/>
      <c r="H6" s="629"/>
      <c r="I6" s="631"/>
    </row>
    <row r="7" spans="1:9" ht="15.75" thickBot="1" x14ac:dyDescent="0.3">
      <c r="A7" s="41"/>
      <c r="B7" s="42">
        <v>1</v>
      </c>
      <c r="C7" s="42">
        <v>2</v>
      </c>
      <c r="D7" s="42">
        <v>3</v>
      </c>
      <c r="E7" s="42">
        <v>4</v>
      </c>
      <c r="F7" s="42">
        <v>5</v>
      </c>
      <c r="G7" s="42">
        <v>6</v>
      </c>
      <c r="H7" s="42">
        <v>7</v>
      </c>
      <c r="I7" s="43">
        <v>8</v>
      </c>
    </row>
    <row r="8" spans="1:9" ht="30" thickBot="1" x14ac:dyDescent="0.3">
      <c r="A8" s="44"/>
      <c r="B8" s="45" t="s">
        <v>121</v>
      </c>
      <c r="C8" s="46" t="s">
        <v>76</v>
      </c>
      <c r="D8" s="46" t="s">
        <v>77</v>
      </c>
      <c r="E8" s="46" t="s">
        <v>134</v>
      </c>
      <c r="F8" s="47" t="s">
        <v>125</v>
      </c>
      <c r="G8" s="46" t="s">
        <v>135</v>
      </c>
      <c r="H8" s="46" t="str">
        <f>CONCATENATE("cena za položku
s DPH ",$C$218*100," %")</f>
        <v>cena za položku
s DPH 21 %</v>
      </c>
      <c r="I8" s="48" t="s">
        <v>79</v>
      </c>
    </row>
    <row r="9" spans="1:9" x14ac:dyDescent="0.25">
      <c r="A9" s="49">
        <v>1</v>
      </c>
      <c r="B9" s="50" t="s">
        <v>14</v>
      </c>
      <c r="C9" s="51" t="s">
        <v>18</v>
      </c>
      <c r="D9" s="52">
        <v>457.99579999999997</v>
      </c>
      <c r="E9" s="53">
        <v>21.74</v>
      </c>
      <c r="F9" s="1"/>
      <c r="G9" s="54">
        <f>D9*E9*F9</f>
        <v>0</v>
      </c>
      <c r="H9" s="55">
        <f t="shared" ref="H9:H53" si="0">G9+(G9*$C$218)</f>
        <v>0</v>
      </c>
      <c r="I9" s="56"/>
    </row>
    <row r="10" spans="1:9" x14ac:dyDescent="0.25">
      <c r="A10" s="49">
        <v>2</v>
      </c>
      <c r="B10" s="57" t="s">
        <v>80</v>
      </c>
      <c r="C10" s="51" t="s">
        <v>18</v>
      </c>
      <c r="D10" s="58">
        <v>356.36990000000003</v>
      </c>
      <c r="E10" s="53">
        <v>21.74</v>
      </c>
      <c r="F10" s="2"/>
      <c r="G10" s="54">
        <f t="shared" ref="G10:G53" si="1">D10*E10*F10</f>
        <v>0</v>
      </c>
      <c r="H10" s="55">
        <f t="shared" si="0"/>
        <v>0</v>
      </c>
      <c r="I10" s="56"/>
    </row>
    <row r="11" spans="1:9" x14ac:dyDescent="0.25">
      <c r="A11" s="49">
        <v>3</v>
      </c>
      <c r="B11" s="57" t="s">
        <v>81</v>
      </c>
      <c r="C11" s="51" t="s">
        <v>18</v>
      </c>
      <c r="D11" s="58">
        <v>15.24</v>
      </c>
      <c r="E11" s="53">
        <v>26.088000000000001</v>
      </c>
      <c r="F11" s="2"/>
      <c r="G11" s="54">
        <f t="shared" si="1"/>
        <v>0</v>
      </c>
      <c r="H11" s="55">
        <f t="shared" si="0"/>
        <v>0</v>
      </c>
      <c r="I11" s="56" t="s">
        <v>642</v>
      </c>
    </row>
    <row r="12" spans="1:9" x14ac:dyDescent="0.25">
      <c r="A12" s="49">
        <v>4</v>
      </c>
      <c r="B12" s="57" t="s">
        <v>15</v>
      </c>
      <c r="C12" s="51" t="s">
        <v>18</v>
      </c>
      <c r="D12" s="58">
        <v>101.96769999999999</v>
      </c>
      <c r="E12" s="53">
        <v>21.74</v>
      </c>
      <c r="F12" s="2"/>
      <c r="G12" s="54">
        <f t="shared" si="1"/>
        <v>0</v>
      </c>
      <c r="H12" s="55">
        <f t="shared" si="0"/>
        <v>0</v>
      </c>
      <c r="I12" s="56"/>
    </row>
    <row r="13" spans="1:9" x14ac:dyDescent="0.25">
      <c r="A13" s="49">
        <v>5</v>
      </c>
      <c r="B13" s="57" t="s">
        <v>16</v>
      </c>
      <c r="C13" s="51" t="s">
        <v>18</v>
      </c>
      <c r="D13" s="58">
        <v>651.83425800000009</v>
      </c>
      <c r="E13" s="53">
        <v>21.74</v>
      </c>
      <c r="F13" s="2"/>
      <c r="G13" s="54">
        <f t="shared" si="1"/>
        <v>0</v>
      </c>
      <c r="H13" s="55">
        <f t="shared" si="0"/>
        <v>0</v>
      </c>
      <c r="I13" s="56"/>
    </row>
    <row r="14" spans="1:9" x14ac:dyDescent="0.25">
      <c r="A14" s="49">
        <v>6</v>
      </c>
      <c r="B14" s="57" t="s">
        <v>17</v>
      </c>
      <c r="C14" s="51" t="s">
        <v>18</v>
      </c>
      <c r="D14" s="58">
        <v>223.03886</v>
      </c>
      <c r="E14" s="53">
        <v>0.27174999999999999</v>
      </c>
      <c r="F14" s="2"/>
      <c r="G14" s="54">
        <f t="shared" si="1"/>
        <v>0</v>
      </c>
      <c r="H14" s="55">
        <f t="shared" si="0"/>
        <v>0</v>
      </c>
      <c r="I14" s="56"/>
    </row>
    <row r="15" spans="1:9" x14ac:dyDescent="0.25">
      <c r="A15" s="49">
        <v>7</v>
      </c>
      <c r="B15" s="57" t="s">
        <v>19</v>
      </c>
      <c r="C15" s="51" t="s">
        <v>18</v>
      </c>
      <c r="D15" s="58">
        <v>219.86360000000002</v>
      </c>
      <c r="E15" s="53">
        <v>21.74</v>
      </c>
      <c r="F15" s="2"/>
      <c r="G15" s="54">
        <f t="shared" si="1"/>
        <v>0</v>
      </c>
      <c r="H15" s="55">
        <f t="shared" si="0"/>
        <v>0</v>
      </c>
      <c r="I15" s="56"/>
    </row>
    <row r="16" spans="1:9" x14ac:dyDescent="0.25">
      <c r="A16" s="49">
        <v>8</v>
      </c>
      <c r="B16" s="57" t="s">
        <v>20</v>
      </c>
      <c r="C16" s="51" t="s">
        <v>18</v>
      </c>
      <c r="D16" s="58">
        <v>11.44</v>
      </c>
      <c r="E16" s="53">
        <v>1.087</v>
      </c>
      <c r="F16" s="2"/>
      <c r="G16" s="54">
        <f t="shared" si="1"/>
        <v>0</v>
      </c>
      <c r="H16" s="55">
        <f t="shared" si="0"/>
        <v>0</v>
      </c>
      <c r="I16" s="56"/>
    </row>
    <row r="17" spans="1:9" x14ac:dyDescent="0.25">
      <c r="A17" s="49">
        <v>9</v>
      </c>
      <c r="B17" s="57" t="s">
        <v>21</v>
      </c>
      <c r="C17" s="51" t="s">
        <v>18</v>
      </c>
      <c r="D17" s="58">
        <v>1.3800000000000001</v>
      </c>
      <c r="E17" s="53">
        <v>21.74</v>
      </c>
      <c r="F17" s="2"/>
      <c r="G17" s="54">
        <f t="shared" si="1"/>
        <v>0</v>
      </c>
      <c r="H17" s="55">
        <f t="shared" si="0"/>
        <v>0</v>
      </c>
      <c r="I17" s="56"/>
    </row>
    <row r="18" spans="1:9" x14ac:dyDescent="0.25">
      <c r="A18" s="49">
        <v>10</v>
      </c>
      <c r="B18" s="57" t="s">
        <v>92</v>
      </c>
      <c r="C18" s="51" t="s">
        <v>18</v>
      </c>
      <c r="D18" s="58">
        <v>1.3800000000000001</v>
      </c>
      <c r="E18" s="53">
        <v>2.1739999999999999</v>
      </c>
      <c r="F18" s="2"/>
      <c r="G18" s="54">
        <f t="shared" si="1"/>
        <v>0</v>
      </c>
      <c r="H18" s="55">
        <f t="shared" si="0"/>
        <v>0</v>
      </c>
      <c r="I18" s="56"/>
    </row>
    <row r="19" spans="1:9" x14ac:dyDescent="0.25">
      <c r="A19" s="49">
        <v>11</v>
      </c>
      <c r="B19" s="57" t="s">
        <v>22</v>
      </c>
      <c r="C19" s="51" t="s">
        <v>18</v>
      </c>
      <c r="D19" s="58">
        <v>8</v>
      </c>
      <c r="E19" s="53">
        <v>1.087</v>
      </c>
      <c r="F19" s="2"/>
      <c r="G19" s="54">
        <f t="shared" si="1"/>
        <v>0</v>
      </c>
      <c r="H19" s="55">
        <f t="shared" si="0"/>
        <v>0</v>
      </c>
      <c r="I19" s="56"/>
    </row>
    <row r="20" spans="1:9" x14ac:dyDescent="0.25">
      <c r="A20" s="49">
        <v>12</v>
      </c>
      <c r="B20" s="57" t="s">
        <v>23</v>
      </c>
      <c r="C20" s="51" t="s">
        <v>18</v>
      </c>
      <c r="D20" s="58">
        <v>28.810200000000002</v>
      </c>
      <c r="E20" s="53">
        <v>0.27179999999999999</v>
      </c>
      <c r="F20" s="2"/>
      <c r="G20" s="54">
        <f t="shared" si="1"/>
        <v>0</v>
      </c>
      <c r="H20" s="55">
        <f t="shared" si="0"/>
        <v>0</v>
      </c>
      <c r="I20" s="56"/>
    </row>
    <row r="21" spans="1:9" x14ac:dyDescent="0.25">
      <c r="A21" s="49">
        <v>13</v>
      </c>
      <c r="B21" s="57" t="s">
        <v>33</v>
      </c>
      <c r="C21" s="51" t="s">
        <v>18</v>
      </c>
      <c r="D21" s="58">
        <v>0</v>
      </c>
      <c r="E21" s="53">
        <v>21.74</v>
      </c>
      <c r="F21" s="2"/>
      <c r="G21" s="54">
        <f t="shared" si="1"/>
        <v>0</v>
      </c>
      <c r="H21" s="55">
        <f t="shared" si="0"/>
        <v>0</v>
      </c>
      <c r="I21" s="56"/>
    </row>
    <row r="22" spans="1:9" x14ac:dyDescent="0.25">
      <c r="A22" s="49">
        <v>14</v>
      </c>
      <c r="B22" s="57" t="s">
        <v>98</v>
      </c>
      <c r="C22" s="51" t="s">
        <v>18</v>
      </c>
      <c r="D22" s="58">
        <v>32.846499999999999</v>
      </c>
      <c r="E22" s="53">
        <v>4.3479999999999999</v>
      </c>
      <c r="F22" s="2"/>
      <c r="G22" s="54">
        <f t="shared" si="1"/>
        <v>0</v>
      </c>
      <c r="H22" s="55">
        <f t="shared" si="0"/>
        <v>0</v>
      </c>
      <c r="I22" s="56"/>
    </row>
    <row r="23" spans="1:9" x14ac:dyDescent="0.25">
      <c r="A23" s="49">
        <v>15</v>
      </c>
      <c r="B23" s="57" t="s">
        <v>89</v>
      </c>
      <c r="C23" s="51" t="s">
        <v>6</v>
      </c>
      <c r="D23" s="59">
        <v>88</v>
      </c>
      <c r="E23" s="53">
        <v>21.74</v>
      </c>
      <c r="F23" s="2"/>
      <c r="G23" s="54">
        <f t="shared" si="1"/>
        <v>0</v>
      </c>
      <c r="H23" s="55">
        <f t="shared" si="0"/>
        <v>0</v>
      </c>
      <c r="I23" s="56"/>
    </row>
    <row r="24" spans="1:9" x14ac:dyDescent="0.25">
      <c r="A24" s="49">
        <v>16</v>
      </c>
      <c r="B24" s="57" t="s">
        <v>24</v>
      </c>
      <c r="C24" s="60" t="s">
        <v>6</v>
      </c>
      <c r="D24" s="59">
        <v>88</v>
      </c>
      <c r="E24" s="53">
        <v>1.087</v>
      </c>
      <c r="F24" s="2"/>
      <c r="G24" s="54">
        <f t="shared" si="1"/>
        <v>0</v>
      </c>
      <c r="H24" s="55">
        <f t="shared" si="0"/>
        <v>0</v>
      </c>
      <c r="I24" s="56"/>
    </row>
    <row r="25" spans="1:9" x14ac:dyDescent="0.25">
      <c r="A25" s="49">
        <v>17</v>
      </c>
      <c r="B25" s="57" t="s">
        <v>99</v>
      </c>
      <c r="C25" s="60" t="s">
        <v>6</v>
      </c>
      <c r="D25" s="59">
        <v>18</v>
      </c>
      <c r="E25" s="53">
        <v>21.74</v>
      </c>
      <c r="F25" s="2"/>
      <c r="G25" s="54">
        <f t="shared" si="1"/>
        <v>0</v>
      </c>
      <c r="H25" s="55">
        <f t="shared" si="0"/>
        <v>0</v>
      </c>
      <c r="I25" s="56"/>
    </row>
    <row r="26" spans="1:9" x14ac:dyDescent="0.25">
      <c r="A26" s="49">
        <v>18</v>
      </c>
      <c r="B26" s="57" t="s">
        <v>100</v>
      </c>
      <c r="C26" s="60" t="s">
        <v>6</v>
      </c>
      <c r="D26" s="59">
        <v>18</v>
      </c>
      <c r="E26" s="53">
        <v>1.087</v>
      </c>
      <c r="F26" s="2"/>
      <c r="G26" s="54">
        <f t="shared" si="1"/>
        <v>0</v>
      </c>
      <c r="H26" s="55">
        <f t="shared" si="0"/>
        <v>0</v>
      </c>
      <c r="I26" s="56"/>
    </row>
    <row r="27" spans="1:9" x14ac:dyDescent="0.25">
      <c r="A27" s="49">
        <v>19</v>
      </c>
      <c r="B27" s="57" t="s">
        <v>101</v>
      </c>
      <c r="C27" s="60" t="s">
        <v>6</v>
      </c>
      <c r="D27" s="59">
        <v>2</v>
      </c>
      <c r="E27" s="53">
        <v>21.74</v>
      </c>
      <c r="F27" s="2"/>
      <c r="G27" s="54">
        <f t="shared" si="1"/>
        <v>0</v>
      </c>
      <c r="H27" s="55">
        <f t="shared" si="0"/>
        <v>0</v>
      </c>
      <c r="I27" s="56"/>
    </row>
    <row r="28" spans="1:9" x14ac:dyDescent="0.25">
      <c r="A28" s="49">
        <v>20</v>
      </c>
      <c r="B28" s="57" t="s">
        <v>102</v>
      </c>
      <c r="C28" s="60" t="s">
        <v>6</v>
      </c>
      <c r="D28" s="59">
        <v>1</v>
      </c>
      <c r="E28" s="53">
        <v>1.087</v>
      </c>
      <c r="F28" s="2"/>
      <c r="G28" s="54">
        <f t="shared" si="1"/>
        <v>0</v>
      </c>
      <c r="H28" s="55">
        <f t="shared" si="0"/>
        <v>0</v>
      </c>
      <c r="I28" s="56" t="s">
        <v>648</v>
      </c>
    </row>
    <row r="29" spans="1:9" x14ac:dyDescent="0.25">
      <c r="A29" s="49">
        <v>21</v>
      </c>
      <c r="B29" s="57" t="s">
        <v>103</v>
      </c>
      <c r="C29" s="60" t="s">
        <v>6</v>
      </c>
      <c r="D29" s="59">
        <v>1</v>
      </c>
      <c r="E29" s="53">
        <v>21.74</v>
      </c>
      <c r="F29" s="2"/>
      <c r="G29" s="54">
        <f t="shared" si="1"/>
        <v>0</v>
      </c>
      <c r="H29" s="55">
        <f t="shared" si="0"/>
        <v>0</v>
      </c>
      <c r="I29" s="56" t="s">
        <v>648</v>
      </c>
    </row>
    <row r="30" spans="1:9" x14ac:dyDescent="0.25">
      <c r="A30" s="49">
        <v>22</v>
      </c>
      <c r="B30" s="57" t="s">
        <v>104</v>
      </c>
      <c r="C30" s="60" t="s">
        <v>6</v>
      </c>
      <c r="D30" s="59">
        <v>1</v>
      </c>
      <c r="E30" s="53">
        <v>1.087</v>
      </c>
      <c r="F30" s="2"/>
      <c r="G30" s="54">
        <f t="shared" si="1"/>
        <v>0</v>
      </c>
      <c r="H30" s="55">
        <f t="shared" si="0"/>
        <v>0</v>
      </c>
      <c r="I30" s="56" t="s">
        <v>105</v>
      </c>
    </row>
    <row r="31" spans="1:9" x14ac:dyDescent="0.25">
      <c r="A31" s="49">
        <v>23</v>
      </c>
      <c r="B31" s="57" t="s">
        <v>106</v>
      </c>
      <c r="C31" s="60" t="s">
        <v>6</v>
      </c>
      <c r="D31" s="59">
        <v>5</v>
      </c>
      <c r="E31" s="53">
        <v>21.74</v>
      </c>
      <c r="F31" s="2"/>
      <c r="G31" s="54">
        <f t="shared" si="1"/>
        <v>0</v>
      </c>
      <c r="H31" s="55">
        <f t="shared" si="0"/>
        <v>0</v>
      </c>
      <c r="I31" s="56"/>
    </row>
    <row r="32" spans="1:9" x14ac:dyDescent="0.25">
      <c r="A32" s="49">
        <v>24</v>
      </c>
      <c r="B32" s="57" t="s">
        <v>107</v>
      </c>
      <c r="C32" s="60" t="s">
        <v>6</v>
      </c>
      <c r="D32" s="59">
        <v>5</v>
      </c>
      <c r="E32" s="53">
        <v>1.087</v>
      </c>
      <c r="F32" s="2"/>
      <c r="G32" s="54">
        <f t="shared" si="1"/>
        <v>0</v>
      </c>
      <c r="H32" s="55">
        <f t="shared" si="0"/>
        <v>0</v>
      </c>
      <c r="I32" s="56"/>
    </row>
    <row r="33" spans="1:9" x14ac:dyDescent="0.25">
      <c r="A33" s="49">
        <v>25</v>
      </c>
      <c r="B33" s="57" t="s">
        <v>93</v>
      </c>
      <c r="C33" s="60" t="s">
        <v>6</v>
      </c>
      <c r="D33" s="59">
        <v>6</v>
      </c>
      <c r="E33" s="53">
        <v>21.74</v>
      </c>
      <c r="F33" s="2"/>
      <c r="G33" s="54">
        <f t="shared" si="1"/>
        <v>0</v>
      </c>
      <c r="H33" s="55">
        <f t="shared" si="0"/>
        <v>0</v>
      </c>
      <c r="I33" s="56" t="s">
        <v>105</v>
      </c>
    </row>
    <row r="34" spans="1:9" x14ac:dyDescent="0.25">
      <c r="A34" s="49">
        <v>26</v>
      </c>
      <c r="B34" s="57" t="s">
        <v>28</v>
      </c>
      <c r="C34" s="60" t="s">
        <v>6</v>
      </c>
      <c r="D34" s="59">
        <v>6</v>
      </c>
      <c r="E34" s="53">
        <v>1.087</v>
      </c>
      <c r="F34" s="2"/>
      <c r="G34" s="54">
        <f t="shared" si="1"/>
        <v>0</v>
      </c>
      <c r="H34" s="55">
        <f t="shared" si="0"/>
        <v>0</v>
      </c>
      <c r="I34" s="56"/>
    </row>
    <row r="35" spans="1:9" x14ac:dyDescent="0.25">
      <c r="A35" s="49">
        <v>27</v>
      </c>
      <c r="B35" s="57" t="s">
        <v>26</v>
      </c>
      <c r="C35" s="60" t="s">
        <v>6</v>
      </c>
      <c r="D35" s="59">
        <v>72</v>
      </c>
      <c r="E35" s="53">
        <v>21.74</v>
      </c>
      <c r="F35" s="2"/>
      <c r="G35" s="54">
        <f t="shared" si="1"/>
        <v>0</v>
      </c>
      <c r="H35" s="55">
        <f t="shared" si="0"/>
        <v>0</v>
      </c>
      <c r="I35" s="56"/>
    </row>
    <row r="36" spans="1:9" x14ac:dyDescent="0.25">
      <c r="A36" s="49">
        <v>28</v>
      </c>
      <c r="B36" s="57" t="s">
        <v>91</v>
      </c>
      <c r="C36" s="60" t="s">
        <v>6</v>
      </c>
      <c r="D36" s="59">
        <v>80</v>
      </c>
      <c r="E36" s="53">
        <v>4.3479999999999999</v>
      </c>
      <c r="F36" s="2"/>
      <c r="G36" s="54">
        <f t="shared" si="1"/>
        <v>0</v>
      </c>
      <c r="H36" s="55">
        <f t="shared" si="0"/>
        <v>0</v>
      </c>
      <c r="I36" s="56"/>
    </row>
    <row r="37" spans="1:9" x14ac:dyDescent="0.25">
      <c r="A37" s="49">
        <v>29</v>
      </c>
      <c r="B37" s="57" t="s">
        <v>94</v>
      </c>
      <c r="C37" s="60" t="s">
        <v>6</v>
      </c>
      <c r="D37" s="59">
        <v>80</v>
      </c>
      <c r="E37" s="53">
        <v>1.087</v>
      </c>
      <c r="F37" s="2"/>
      <c r="G37" s="54">
        <f t="shared" si="1"/>
        <v>0</v>
      </c>
      <c r="H37" s="55">
        <f t="shared" si="0"/>
        <v>0</v>
      </c>
      <c r="I37" s="56"/>
    </row>
    <row r="38" spans="1:9" x14ac:dyDescent="0.25">
      <c r="A38" s="49">
        <v>30</v>
      </c>
      <c r="B38" s="57" t="s">
        <v>29</v>
      </c>
      <c r="C38" s="60" t="s">
        <v>6</v>
      </c>
      <c r="D38" s="59">
        <v>13</v>
      </c>
      <c r="E38" s="53">
        <v>21.74</v>
      </c>
      <c r="F38" s="2"/>
      <c r="G38" s="54">
        <f t="shared" si="1"/>
        <v>0</v>
      </c>
      <c r="H38" s="55">
        <f t="shared" si="0"/>
        <v>0</v>
      </c>
      <c r="I38" s="56"/>
    </row>
    <row r="39" spans="1:9" x14ac:dyDescent="0.25">
      <c r="A39" s="49">
        <v>31</v>
      </c>
      <c r="B39" s="57" t="s">
        <v>58</v>
      </c>
      <c r="C39" s="60" t="s">
        <v>6</v>
      </c>
      <c r="D39" s="59">
        <v>105</v>
      </c>
      <c r="E39" s="53">
        <v>21.74</v>
      </c>
      <c r="F39" s="2"/>
      <c r="G39" s="54">
        <f t="shared" si="1"/>
        <v>0</v>
      </c>
      <c r="H39" s="55">
        <f t="shared" si="0"/>
        <v>0</v>
      </c>
      <c r="I39" s="56"/>
    </row>
    <row r="40" spans="1:9" x14ac:dyDescent="0.25">
      <c r="A40" s="49">
        <v>32</v>
      </c>
      <c r="B40" s="57" t="s">
        <v>695</v>
      </c>
      <c r="C40" s="60" t="s">
        <v>6</v>
      </c>
      <c r="D40" s="59">
        <v>25</v>
      </c>
      <c r="E40" s="53">
        <v>21.74</v>
      </c>
      <c r="F40" s="2"/>
      <c r="G40" s="54">
        <f t="shared" si="1"/>
        <v>0</v>
      </c>
      <c r="H40" s="55">
        <f t="shared" si="0"/>
        <v>0</v>
      </c>
      <c r="I40" s="56"/>
    </row>
    <row r="41" spans="1:9" x14ac:dyDescent="0.25">
      <c r="A41" s="49">
        <v>33</v>
      </c>
      <c r="B41" s="57" t="s">
        <v>30</v>
      </c>
      <c r="C41" s="60" t="s">
        <v>6</v>
      </c>
      <c r="D41" s="59">
        <v>1</v>
      </c>
      <c r="E41" s="53">
        <v>21.74</v>
      </c>
      <c r="F41" s="2"/>
      <c r="G41" s="54">
        <f t="shared" si="1"/>
        <v>0</v>
      </c>
      <c r="H41" s="55">
        <f t="shared" si="0"/>
        <v>0</v>
      </c>
      <c r="I41" s="56"/>
    </row>
    <row r="42" spans="1:9" x14ac:dyDescent="0.25">
      <c r="A42" s="49">
        <v>34</v>
      </c>
      <c r="B42" s="57" t="s">
        <v>95</v>
      </c>
      <c r="C42" s="60" t="s">
        <v>6</v>
      </c>
      <c r="D42" s="59">
        <v>13</v>
      </c>
      <c r="E42" s="53">
        <v>21.74</v>
      </c>
      <c r="F42" s="2"/>
      <c r="G42" s="54">
        <f t="shared" si="1"/>
        <v>0</v>
      </c>
      <c r="H42" s="55">
        <f t="shared" si="0"/>
        <v>0</v>
      </c>
      <c r="I42" s="56"/>
    </row>
    <row r="43" spans="1:9" x14ac:dyDescent="0.25">
      <c r="A43" s="49">
        <v>35</v>
      </c>
      <c r="B43" s="57" t="s">
        <v>32</v>
      </c>
      <c r="C43" s="60" t="s">
        <v>6</v>
      </c>
      <c r="D43" s="59">
        <v>1</v>
      </c>
      <c r="E43" s="53">
        <v>21.74</v>
      </c>
      <c r="F43" s="2"/>
      <c r="G43" s="54">
        <f t="shared" si="1"/>
        <v>0</v>
      </c>
      <c r="H43" s="55">
        <f t="shared" si="0"/>
        <v>0</v>
      </c>
      <c r="I43" s="56"/>
    </row>
    <row r="44" spans="1:9" x14ac:dyDescent="0.25">
      <c r="A44" s="49">
        <v>36</v>
      </c>
      <c r="B44" s="57" t="s">
        <v>694</v>
      </c>
      <c r="C44" s="60" t="s">
        <v>6</v>
      </c>
      <c r="D44" s="59">
        <v>20</v>
      </c>
      <c r="E44" s="53">
        <v>21.74</v>
      </c>
      <c r="F44" s="2"/>
      <c r="G44" s="54">
        <f t="shared" si="1"/>
        <v>0</v>
      </c>
      <c r="H44" s="55">
        <f t="shared" si="0"/>
        <v>0</v>
      </c>
      <c r="I44" s="56"/>
    </row>
    <row r="45" spans="1:9" x14ac:dyDescent="0.25">
      <c r="A45" s="49">
        <v>37</v>
      </c>
      <c r="B45" s="57" t="s">
        <v>34</v>
      </c>
      <c r="C45" s="60" t="s">
        <v>6</v>
      </c>
      <c r="D45" s="59">
        <v>5</v>
      </c>
      <c r="E45" s="53">
        <v>21.74</v>
      </c>
      <c r="F45" s="2"/>
      <c r="G45" s="54">
        <f t="shared" si="1"/>
        <v>0</v>
      </c>
      <c r="H45" s="55">
        <f t="shared" si="0"/>
        <v>0</v>
      </c>
      <c r="I45" s="56"/>
    </row>
    <row r="46" spans="1:9" x14ac:dyDescent="0.25">
      <c r="A46" s="49">
        <v>38</v>
      </c>
      <c r="B46" s="57" t="s">
        <v>54</v>
      </c>
      <c r="C46" s="60" t="s">
        <v>6</v>
      </c>
      <c r="D46" s="59">
        <v>3</v>
      </c>
      <c r="E46" s="53">
        <v>21.74</v>
      </c>
      <c r="F46" s="2"/>
      <c r="G46" s="54">
        <f t="shared" si="1"/>
        <v>0</v>
      </c>
      <c r="H46" s="55">
        <f t="shared" si="0"/>
        <v>0</v>
      </c>
      <c r="I46" s="56"/>
    </row>
    <row r="47" spans="1:9" x14ac:dyDescent="0.25">
      <c r="A47" s="49">
        <v>39</v>
      </c>
      <c r="B47" s="57" t="s">
        <v>38</v>
      </c>
      <c r="C47" s="51" t="s">
        <v>18</v>
      </c>
      <c r="D47" s="58">
        <v>50</v>
      </c>
      <c r="E47" s="53">
        <v>21.74</v>
      </c>
      <c r="F47" s="2"/>
      <c r="G47" s="54">
        <f t="shared" si="1"/>
        <v>0</v>
      </c>
      <c r="H47" s="55">
        <f t="shared" si="0"/>
        <v>0</v>
      </c>
      <c r="I47" s="56"/>
    </row>
    <row r="48" spans="1:9" x14ac:dyDescent="0.25">
      <c r="A48" s="49">
        <v>40</v>
      </c>
      <c r="B48" s="57" t="s">
        <v>78</v>
      </c>
      <c r="C48" s="51" t="s">
        <v>6</v>
      </c>
      <c r="D48" s="59">
        <v>2</v>
      </c>
      <c r="E48" s="53">
        <v>21.74</v>
      </c>
      <c r="F48" s="2"/>
      <c r="G48" s="54">
        <f t="shared" si="1"/>
        <v>0</v>
      </c>
      <c r="H48" s="55">
        <f t="shared" si="0"/>
        <v>0</v>
      </c>
      <c r="I48" s="56"/>
    </row>
    <row r="49" spans="1:9" x14ac:dyDescent="0.25">
      <c r="A49" s="49">
        <v>41</v>
      </c>
      <c r="B49" s="57" t="s">
        <v>43</v>
      </c>
      <c r="C49" s="51" t="s">
        <v>18</v>
      </c>
      <c r="D49" s="58">
        <v>10</v>
      </c>
      <c r="E49" s="53">
        <v>4.3479999999999999</v>
      </c>
      <c r="F49" s="2"/>
      <c r="G49" s="54">
        <f t="shared" si="1"/>
        <v>0</v>
      </c>
      <c r="H49" s="55">
        <f t="shared" si="0"/>
        <v>0</v>
      </c>
      <c r="I49" s="56"/>
    </row>
    <row r="50" spans="1:9" x14ac:dyDescent="0.25">
      <c r="A50" s="49">
        <v>42</v>
      </c>
      <c r="B50" s="57" t="s">
        <v>42</v>
      </c>
      <c r="C50" s="51" t="s">
        <v>18</v>
      </c>
      <c r="D50" s="58">
        <v>32</v>
      </c>
      <c r="E50" s="53">
        <v>4.3479999999999999</v>
      </c>
      <c r="F50" s="2"/>
      <c r="G50" s="54">
        <f t="shared" si="1"/>
        <v>0</v>
      </c>
      <c r="H50" s="55">
        <f t="shared" si="0"/>
        <v>0</v>
      </c>
      <c r="I50" s="56"/>
    </row>
    <row r="51" spans="1:9" x14ac:dyDescent="0.25">
      <c r="A51" s="49">
        <v>43</v>
      </c>
      <c r="B51" s="57" t="s">
        <v>41</v>
      </c>
      <c r="C51" s="51" t="s">
        <v>18</v>
      </c>
      <c r="D51" s="58">
        <v>91</v>
      </c>
      <c r="E51" s="53">
        <v>4.3479999999999999</v>
      </c>
      <c r="F51" s="2"/>
      <c r="G51" s="54">
        <f t="shared" si="1"/>
        <v>0</v>
      </c>
      <c r="H51" s="55">
        <f t="shared" si="0"/>
        <v>0</v>
      </c>
      <c r="I51" s="56"/>
    </row>
    <row r="52" spans="1:9" x14ac:dyDescent="0.25">
      <c r="A52" s="49">
        <v>44</v>
      </c>
      <c r="B52" s="57" t="s">
        <v>39</v>
      </c>
      <c r="C52" s="51" t="s">
        <v>18</v>
      </c>
      <c r="D52" s="58">
        <v>384</v>
      </c>
      <c r="E52" s="53">
        <v>2.1739999999999999</v>
      </c>
      <c r="F52" s="2"/>
      <c r="G52" s="54">
        <f t="shared" si="1"/>
        <v>0</v>
      </c>
      <c r="H52" s="55">
        <f t="shared" si="0"/>
        <v>0</v>
      </c>
      <c r="I52" s="56"/>
    </row>
    <row r="53" spans="1:9" ht="15.75" thickBot="1" x14ac:dyDescent="0.3">
      <c r="A53" s="61">
        <v>45</v>
      </c>
      <c r="B53" s="62" t="s">
        <v>40</v>
      </c>
      <c r="C53" s="63" t="s">
        <v>18</v>
      </c>
      <c r="D53" s="64">
        <v>30</v>
      </c>
      <c r="E53" s="65">
        <v>4.3479999999999999</v>
      </c>
      <c r="F53" s="6"/>
      <c r="G53" s="66">
        <f t="shared" si="1"/>
        <v>0</v>
      </c>
      <c r="H53" s="67">
        <f t="shared" si="0"/>
        <v>0</v>
      </c>
      <c r="I53" s="68"/>
    </row>
    <row r="54" spans="1:9" ht="15.75" thickBot="1" x14ac:dyDescent="0.3">
      <c r="A54" s="69"/>
      <c r="B54" s="70"/>
      <c r="C54" s="69"/>
      <c r="D54" s="71"/>
      <c r="E54" s="71"/>
      <c r="F54" s="69"/>
      <c r="G54" s="69"/>
      <c r="H54" s="72"/>
      <c r="I54" s="72"/>
    </row>
    <row r="55" spans="1:9" ht="47.1" customHeight="1" x14ac:dyDescent="0.25">
      <c r="A55" s="632" t="s">
        <v>11</v>
      </c>
      <c r="B55" s="633"/>
      <c r="C55" s="634" t="s">
        <v>85</v>
      </c>
      <c r="D55" s="634"/>
      <c r="E55" s="634"/>
      <c r="F55" s="634"/>
      <c r="G55" s="634"/>
      <c r="H55" s="634"/>
      <c r="I55" s="635"/>
    </row>
    <row r="56" spans="1:9" ht="47.1" customHeight="1" thickBot="1" x14ac:dyDescent="0.3">
      <c r="A56" s="636" t="s">
        <v>86</v>
      </c>
      <c r="B56" s="637"/>
      <c r="C56" s="638">
        <f>$C$2</f>
        <v>0</v>
      </c>
      <c r="D56" s="638"/>
      <c r="E56" s="638"/>
      <c r="F56" s="638"/>
      <c r="G56" s="638"/>
      <c r="H56" s="638"/>
      <c r="I56" s="639"/>
    </row>
    <row r="57" spans="1:9" ht="84.75" thickBot="1" x14ac:dyDescent="0.3">
      <c r="A57" s="73"/>
      <c r="B57" s="74" t="s">
        <v>1</v>
      </c>
      <c r="C57" s="75" t="s">
        <v>0</v>
      </c>
      <c r="D57" s="32" t="s">
        <v>653</v>
      </c>
      <c r="E57" s="640" t="s">
        <v>136</v>
      </c>
      <c r="F57" s="641"/>
      <c r="G57" s="75" t="s">
        <v>67</v>
      </c>
      <c r="H57" s="75" t="s">
        <v>84</v>
      </c>
      <c r="I57" s="76" t="s">
        <v>83</v>
      </c>
    </row>
    <row r="58" spans="1:9" ht="15.75" thickBot="1" x14ac:dyDescent="0.3">
      <c r="A58" s="27"/>
      <c r="B58" s="28">
        <v>1</v>
      </c>
      <c r="C58" s="28">
        <v>2</v>
      </c>
      <c r="D58" s="28">
        <v>3</v>
      </c>
      <c r="E58" s="624">
        <v>4</v>
      </c>
      <c r="F58" s="625"/>
      <c r="G58" s="28">
        <v>5</v>
      </c>
      <c r="H58" s="28">
        <v>6</v>
      </c>
      <c r="I58" s="29">
        <v>7</v>
      </c>
    </row>
    <row r="59" spans="1:9" ht="32.1" customHeight="1" thickBot="1" x14ac:dyDescent="0.3">
      <c r="A59" s="34" t="s">
        <v>50</v>
      </c>
      <c r="B59" s="35" t="s">
        <v>88</v>
      </c>
      <c r="C59" s="36" t="s">
        <v>9</v>
      </c>
      <c r="D59" s="37">
        <f>$D$221</f>
        <v>48</v>
      </c>
      <c r="E59" s="626">
        <f>SUM(G63:G93)</f>
        <v>0</v>
      </c>
      <c r="F59" s="627"/>
      <c r="G59" s="77">
        <f>E59+(E59*$C$218)</f>
        <v>0</v>
      </c>
      <c r="H59" s="39">
        <f>D59*E59</f>
        <v>0</v>
      </c>
      <c r="I59" s="40">
        <f>D59*G59</f>
        <v>0</v>
      </c>
    </row>
    <row r="60" spans="1:9" ht="15.75" thickBot="1" x14ac:dyDescent="0.3">
      <c r="A60" s="628" t="s">
        <v>37</v>
      </c>
      <c r="B60" s="629"/>
      <c r="C60" s="629"/>
      <c r="D60" s="629"/>
      <c r="E60" s="629"/>
      <c r="F60" s="629"/>
      <c r="G60" s="629"/>
      <c r="H60" s="629"/>
      <c r="I60" s="631"/>
    </row>
    <row r="61" spans="1:9" ht="15.75" thickBot="1" x14ac:dyDescent="0.3">
      <c r="A61" s="78"/>
      <c r="B61" s="79">
        <v>1</v>
      </c>
      <c r="C61" s="79">
        <v>2</v>
      </c>
      <c r="D61" s="79">
        <v>3</v>
      </c>
      <c r="E61" s="79">
        <v>4</v>
      </c>
      <c r="F61" s="79">
        <v>5</v>
      </c>
      <c r="G61" s="79">
        <v>6</v>
      </c>
      <c r="H61" s="79">
        <v>7</v>
      </c>
      <c r="I61" s="80">
        <v>8</v>
      </c>
    </row>
    <row r="62" spans="1:9" ht="30" thickBot="1" x14ac:dyDescent="0.3">
      <c r="A62" s="44"/>
      <c r="B62" s="45" t="s">
        <v>121</v>
      </c>
      <c r="C62" s="46" t="s">
        <v>76</v>
      </c>
      <c r="D62" s="46" t="s">
        <v>77</v>
      </c>
      <c r="E62" s="46" t="s">
        <v>134</v>
      </c>
      <c r="F62" s="47" t="s">
        <v>125</v>
      </c>
      <c r="G62" s="46" t="s">
        <v>135</v>
      </c>
      <c r="H62" s="81" t="str">
        <f>CONCATENATE("cena za položku
s DPH ",$C$218*100," %")</f>
        <v>cena za položku
s DPH 21 %</v>
      </c>
      <c r="I62" s="48" t="s">
        <v>79</v>
      </c>
    </row>
    <row r="63" spans="1:9" x14ac:dyDescent="0.25">
      <c r="A63" s="49">
        <v>1</v>
      </c>
      <c r="B63" s="50" t="s">
        <v>14</v>
      </c>
      <c r="C63" s="51" t="s">
        <v>18</v>
      </c>
      <c r="D63" s="52">
        <v>1288.25</v>
      </c>
      <c r="E63" s="53">
        <v>21.74</v>
      </c>
      <c r="F63" s="1"/>
      <c r="G63" s="54">
        <f>D63*E63*F63</f>
        <v>0</v>
      </c>
      <c r="H63" s="55">
        <f t="shared" ref="H63:H93" si="2">G63+(G63*$C$218)</f>
        <v>0</v>
      </c>
      <c r="I63" s="56"/>
    </row>
    <row r="64" spans="1:9" x14ac:dyDescent="0.25">
      <c r="A64" s="49">
        <v>2</v>
      </c>
      <c r="B64" s="57" t="s">
        <v>16</v>
      </c>
      <c r="C64" s="51" t="s">
        <v>18</v>
      </c>
      <c r="D64" s="58">
        <v>1553.0299999999991</v>
      </c>
      <c r="E64" s="53">
        <v>21.74</v>
      </c>
      <c r="F64" s="2"/>
      <c r="G64" s="54">
        <f t="shared" ref="G64:G93" si="3">D64*E64*F64</f>
        <v>0</v>
      </c>
      <c r="H64" s="55">
        <f t="shared" si="2"/>
        <v>0</v>
      </c>
      <c r="I64" s="56"/>
    </row>
    <row r="65" spans="1:9" x14ac:dyDescent="0.25">
      <c r="A65" s="49">
        <v>3</v>
      </c>
      <c r="B65" s="57" t="s">
        <v>44</v>
      </c>
      <c r="C65" s="51" t="s">
        <v>18</v>
      </c>
      <c r="D65" s="58">
        <v>170.84</v>
      </c>
      <c r="E65" s="53">
        <v>21.74</v>
      </c>
      <c r="F65" s="2"/>
      <c r="G65" s="54">
        <f t="shared" si="3"/>
        <v>0</v>
      </c>
      <c r="H65" s="55">
        <f t="shared" si="2"/>
        <v>0</v>
      </c>
      <c r="I65" s="56"/>
    </row>
    <row r="66" spans="1:9" x14ac:dyDescent="0.25">
      <c r="A66" s="49">
        <v>4</v>
      </c>
      <c r="B66" s="57" t="s">
        <v>45</v>
      </c>
      <c r="C66" s="51" t="s">
        <v>18</v>
      </c>
      <c r="D66" s="58">
        <v>6.71</v>
      </c>
      <c r="E66" s="53">
        <v>21.74</v>
      </c>
      <c r="F66" s="2"/>
      <c r="G66" s="54">
        <f t="shared" si="3"/>
        <v>0</v>
      </c>
      <c r="H66" s="55">
        <f t="shared" si="2"/>
        <v>0</v>
      </c>
      <c r="I66" s="56"/>
    </row>
    <row r="67" spans="1:9" x14ac:dyDescent="0.25">
      <c r="A67" s="49">
        <v>5</v>
      </c>
      <c r="B67" s="57" t="s">
        <v>17</v>
      </c>
      <c r="C67" s="51" t="s">
        <v>18</v>
      </c>
      <c r="D67" s="58">
        <v>550.75000000000011</v>
      </c>
      <c r="E67" s="53">
        <v>0.27174999999999999</v>
      </c>
      <c r="F67" s="2"/>
      <c r="G67" s="54">
        <f t="shared" si="3"/>
        <v>0</v>
      </c>
      <c r="H67" s="55">
        <f t="shared" si="2"/>
        <v>0</v>
      </c>
      <c r="I67" s="56"/>
    </row>
    <row r="68" spans="1:9" x14ac:dyDescent="0.25">
      <c r="A68" s="49">
        <v>6</v>
      </c>
      <c r="B68" s="57" t="s">
        <v>19</v>
      </c>
      <c r="C68" s="51" t="s">
        <v>18</v>
      </c>
      <c r="D68" s="58">
        <v>1349</v>
      </c>
      <c r="E68" s="53">
        <v>21.74</v>
      </c>
      <c r="F68" s="2"/>
      <c r="G68" s="54">
        <f t="shared" si="3"/>
        <v>0</v>
      </c>
      <c r="H68" s="55">
        <f t="shared" si="2"/>
        <v>0</v>
      </c>
      <c r="I68" s="56"/>
    </row>
    <row r="69" spans="1:9" x14ac:dyDescent="0.25">
      <c r="A69" s="49">
        <v>7</v>
      </c>
      <c r="B69" s="57" t="s">
        <v>21</v>
      </c>
      <c r="C69" s="51" t="s">
        <v>18</v>
      </c>
      <c r="D69" s="58">
        <v>6</v>
      </c>
      <c r="E69" s="53">
        <v>21.74</v>
      </c>
      <c r="F69" s="2"/>
      <c r="G69" s="54">
        <f t="shared" si="3"/>
        <v>0</v>
      </c>
      <c r="H69" s="55">
        <f t="shared" si="2"/>
        <v>0</v>
      </c>
      <c r="I69" s="56"/>
    </row>
    <row r="70" spans="1:9" x14ac:dyDescent="0.25">
      <c r="A70" s="49">
        <v>8</v>
      </c>
      <c r="B70" s="57" t="s">
        <v>92</v>
      </c>
      <c r="C70" s="51" t="s">
        <v>18</v>
      </c>
      <c r="D70" s="58">
        <v>6</v>
      </c>
      <c r="E70" s="53">
        <v>2.1739999999999999</v>
      </c>
      <c r="F70" s="2"/>
      <c r="G70" s="54">
        <f t="shared" si="3"/>
        <v>0</v>
      </c>
      <c r="H70" s="55">
        <f t="shared" si="2"/>
        <v>0</v>
      </c>
      <c r="I70" s="56"/>
    </row>
    <row r="71" spans="1:9" x14ac:dyDescent="0.25">
      <c r="A71" s="49">
        <v>9</v>
      </c>
      <c r="B71" s="57" t="s">
        <v>23</v>
      </c>
      <c r="C71" s="51" t="s">
        <v>18</v>
      </c>
      <c r="D71" s="58">
        <v>723.6099999999991</v>
      </c>
      <c r="E71" s="53">
        <v>0.27179999999999999</v>
      </c>
      <c r="F71" s="2"/>
      <c r="G71" s="54">
        <f t="shared" si="3"/>
        <v>0</v>
      </c>
      <c r="H71" s="55">
        <f t="shared" si="2"/>
        <v>0</v>
      </c>
      <c r="I71" s="56"/>
    </row>
    <row r="72" spans="1:9" x14ac:dyDescent="0.25">
      <c r="A72" s="49">
        <v>10</v>
      </c>
      <c r="B72" s="57" t="s">
        <v>89</v>
      </c>
      <c r="C72" s="60" t="s">
        <v>6</v>
      </c>
      <c r="D72" s="59">
        <v>182</v>
      </c>
      <c r="E72" s="53">
        <v>21.74</v>
      </c>
      <c r="F72" s="2"/>
      <c r="G72" s="54">
        <f t="shared" si="3"/>
        <v>0</v>
      </c>
      <c r="H72" s="55">
        <f t="shared" si="2"/>
        <v>0</v>
      </c>
      <c r="I72" s="56"/>
    </row>
    <row r="73" spans="1:9" x14ac:dyDescent="0.25">
      <c r="A73" s="49">
        <v>11</v>
      </c>
      <c r="B73" s="57" t="s">
        <v>24</v>
      </c>
      <c r="C73" s="60" t="s">
        <v>6</v>
      </c>
      <c r="D73" s="59">
        <v>182</v>
      </c>
      <c r="E73" s="53">
        <v>1.087</v>
      </c>
      <c r="F73" s="2"/>
      <c r="G73" s="54">
        <f t="shared" si="3"/>
        <v>0</v>
      </c>
      <c r="H73" s="55">
        <f t="shared" si="2"/>
        <v>0</v>
      </c>
      <c r="I73" s="56"/>
    </row>
    <row r="74" spans="1:9" x14ac:dyDescent="0.25">
      <c r="A74" s="49">
        <v>12</v>
      </c>
      <c r="B74" s="57" t="s">
        <v>93</v>
      </c>
      <c r="C74" s="60" t="s">
        <v>6</v>
      </c>
      <c r="D74" s="59">
        <v>6</v>
      </c>
      <c r="E74" s="53">
        <v>21.74</v>
      </c>
      <c r="F74" s="2"/>
      <c r="G74" s="54">
        <f t="shared" si="3"/>
        <v>0</v>
      </c>
      <c r="H74" s="55">
        <f t="shared" si="2"/>
        <v>0</v>
      </c>
      <c r="I74" s="56"/>
    </row>
    <row r="75" spans="1:9" x14ac:dyDescent="0.25">
      <c r="A75" s="49">
        <v>13</v>
      </c>
      <c r="B75" s="57" t="s">
        <v>28</v>
      </c>
      <c r="C75" s="60" t="s">
        <v>6</v>
      </c>
      <c r="D75" s="59">
        <v>6</v>
      </c>
      <c r="E75" s="53">
        <v>1.087</v>
      </c>
      <c r="F75" s="2"/>
      <c r="G75" s="54">
        <f t="shared" si="3"/>
        <v>0</v>
      </c>
      <c r="H75" s="55">
        <f t="shared" si="2"/>
        <v>0</v>
      </c>
      <c r="I75" s="56"/>
    </row>
    <row r="76" spans="1:9" x14ac:dyDescent="0.25">
      <c r="A76" s="49">
        <v>14</v>
      </c>
      <c r="B76" s="57" t="s">
        <v>26</v>
      </c>
      <c r="C76" s="60" t="s">
        <v>6</v>
      </c>
      <c r="D76" s="59">
        <v>26</v>
      </c>
      <c r="E76" s="53">
        <v>21.74</v>
      </c>
      <c r="F76" s="2"/>
      <c r="G76" s="54">
        <f t="shared" si="3"/>
        <v>0</v>
      </c>
      <c r="H76" s="55">
        <f t="shared" si="2"/>
        <v>0</v>
      </c>
      <c r="I76" s="56"/>
    </row>
    <row r="77" spans="1:9" x14ac:dyDescent="0.25">
      <c r="A77" s="49">
        <v>15</v>
      </c>
      <c r="B77" s="57" t="s">
        <v>131</v>
      </c>
      <c r="C77" s="60" t="s">
        <v>6</v>
      </c>
      <c r="D77" s="59">
        <v>127</v>
      </c>
      <c r="E77" s="53">
        <v>4.3479999999999999</v>
      </c>
      <c r="F77" s="2"/>
      <c r="G77" s="54">
        <f t="shared" si="3"/>
        <v>0</v>
      </c>
      <c r="H77" s="55">
        <f t="shared" si="2"/>
        <v>0</v>
      </c>
      <c r="I77" s="56"/>
    </row>
    <row r="78" spans="1:9" x14ac:dyDescent="0.25">
      <c r="A78" s="49">
        <v>16</v>
      </c>
      <c r="B78" s="57" t="s">
        <v>94</v>
      </c>
      <c r="C78" s="60" t="s">
        <v>6</v>
      </c>
      <c r="D78" s="59">
        <v>127</v>
      </c>
      <c r="E78" s="53">
        <v>1.087</v>
      </c>
      <c r="F78" s="2"/>
      <c r="G78" s="54">
        <f t="shared" si="3"/>
        <v>0</v>
      </c>
      <c r="H78" s="55">
        <f t="shared" si="2"/>
        <v>0</v>
      </c>
      <c r="I78" s="56"/>
    </row>
    <row r="79" spans="1:9" x14ac:dyDescent="0.25">
      <c r="A79" s="49">
        <v>17</v>
      </c>
      <c r="B79" s="57" t="s">
        <v>29</v>
      </c>
      <c r="C79" s="60" t="s">
        <v>6</v>
      </c>
      <c r="D79" s="59">
        <v>0</v>
      </c>
      <c r="E79" s="53">
        <v>21.74</v>
      </c>
      <c r="F79" s="2"/>
      <c r="G79" s="54">
        <f t="shared" si="3"/>
        <v>0</v>
      </c>
      <c r="H79" s="55">
        <f t="shared" si="2"/>
        <v>0</v>
      </c>
      <c r="I79" s="56"/>
    </row>
    <row r="80" spans="1:9" x14ac:dyDescent="0.25">
      <c r="A80" s="49">
        <v>18</v>
      </c>
      <c r="B80" s="57" t="s">
        <v>58</v>
      </c>
      <c r="C80" s="60" t="s">
        <v>6</v>
      </c>
      <c r="D80" s="59">
        <v>70</v>
      </c>
      <c r="E80" s="53">
        <v>21.74</v>
      </c>
      <c r="F80" s="2"/>
      <c r="G80" s="54">
        <f t="shared" si="3"/>
        <v>0</v>
      </c>
      <c r="H80" s="55">
        <f t="shared" si="2"/>
        <v>0</v>
      </c>
      <c r="I80" s="56"/>
    </row>
    <row r="81" spans="1:9" x14ac:dyDescent="0.25">
      <c r="A81" s="49">
        <v>19</v>
      </c>
      <c r="B81" s="57" t="s">
        <v>695</v>
      </c>
      <c r="C81" s="60" t="s">
        <v>6</v>
      </c>
      <c r="D81" s="59">
        <v>36</v>
      </c>
      <c r="E81" s="53">
        <v>21.74</v>
      </c>
      <c r="F81" s="2"/>
      <c r="G81" s="54">
        <f t="shared" si="3"/>
        <v>0</v>
      </c>
      <c r="H81" s="55">
        <f t="shared" si="2"/>
        <v>0</v>
      </c>
      <c r="I81" s="56"/>
    </row>
    <row r="82" spans="1:9" x14ac:dyDescent="0.25">
      <c r="A82" s="49">
        <v>20</v>
      </c>
      <c r="B82" s="57" t="s">
        <v>30</v>
      </c>
      <c r="C82" s="60" t="s">
        <v>6</v>
      </c>
      <c r="D82" s="59">
        <v>0</v>
      </c>
      <c r="E82" s="53">
        <v>21.74</v>
      </c>
      <c r="F82" s="2"/>
      <c r="G82" s="54">
        <f t="shared" si="3"/>
        <v>0</v>
      </c>
      <c r="H82" s="55">
        <f t="shared" si="2"/>
        <v>0</v>
      </c>
      <c r="I82" s="56"/>
    </row>
    <row r="83" spans="1:9" ht="24" x14ac:dyDescent="0.25">
      <c r="A83" s="49">
        <v>21</v>
      </c>
      <c r="B83" s="57" t="s">
        <v>139</v>
      </c>
      <c r="C83" s="60" t="s">
        <v>6</v>
      </c>
      <c r="D83" s="59">
        <v>9</v>
      </c>
      <c r="E83" s="53">
        <v>21.74</v>
      </c>
      <c r="F83" s="2"/>
      <c r="G83" s="54">
        <f t="shared" si="3"/>
        <v>0</v>
      </c>
      <c r="H83" s="55">
        <f t="shared" si="2"/>
        <v>0</v>
      </c>
      <c r="I83" s="56"/>
    </row>
    <row r="84" spans="1:9" x14ac:dyDescent="0.25">
      <c r="A84" s="49">
        <v>22</v>
      </c>
      <c r="B84" s="57" t="s">
        <v>97</v>
      </c>
      <c r="C84" s="60" t="s">
        <v>6</v>
      </c>
      <c r="D84" s="59">
        <v>17</v>
      </c>
      <c r="E84" s="53">
        <v>21.74</v>
      </c>
      <c r="F84" s="2"/>
      <c r="G84" s="54">
        <f t="shared" si="3"/>
        <v>0</v>
      </c>
      <c r="H84" s="55">
        <f t="shared" si="2"/>
        <v>0</v>
      </c>
      <c r="I84" s="56"/>
    </row>
    <row r="85" spans="1:9" x14ac:dyDescent="0.25">
      <c r="A85" s="49">
        <v>23</v>
      </c>
      <c r="B85" s="57" t="s">
        <v>96</v>
      </c>
      <c r="C85" s="60" t="s">
        <v>6</v>
      </c>
      <c r="D85" s="59">
        <v>17</v>
      </c>
      <c r="E85" s="53">
        <v>0.36230000000000001</v>
      </c>
      <c r="F85" s="2"/>
      <c r="G85" s="54">
        <f t="shared" si="3"/>
        <v>0</v>
      </c>
      <c r="H85" s="55">
        <f t="shared" si="2"/>
        <v>0</v>
      </c>
      <c r="I85" s="56"/>
    </row>
    <row r="86" spans="1:9" ht="24" x14ac:dyDescent="0.25">
      <c r="A86" s="49">
        <v>24</v>
      </c>
      <c r="B86" s="57" t="s">
        <v>140</v>
      </c>
      <c r="C86" s="60" t="s">
        <v>6</v>
      </c>
      <c r="D86" s="59">
        <v>4</v>
      </c>
      <c r="E86" s="53">
        <v>1.087</v>
      </c>
      <c r="F86" s="2"/>
      <c r="G86" s="54">
        <f t="shared" si="3"/>
        <v>0</v>
      </c>
      <c r="H86" s="55">
        <f t="shared" si="2"/>
        <v>0</v>
      </c>
      <c r="I86" s="56"/>
    </row>
    <row r="87" spans="1:9" x14ac:dyDescent="0.25">
      <c r="A87" s="49">
        <v>25</v>
      </c>
      <c r="B87" s="57" t="s">
        <v>32</v>
      </c>
      <c r="C87" s="60" t="s">
        <v>6</v>
      </c>
      <c r="D87" s="59">
        <v>1</v>
      </c>
      <c r="E87" s="53">
        <v>21.74</v>
      </c>
      <c r="F87" s="2"/>
      <c r="G87" s="54">
        <f t="shared" si="3"/>
        <v>0</v>
      </c>
      <c r="H87" s="55">
        <f t="shared" si="2"/>
        <v>0</v>
      </c>
      <c r="I87" s="56"/>
    </row>
    <row r="88" spans="1:9" x14ac:dyDescent="0.25">
      <c r="A88" s="49">
        <v>26</v>
      </c>
      <c r="B88" s="57" t="s">
        <v>694</v>
      </c>
      <c r="C88" s="60" t="s">
        <v>6</v>
      </c>
      <c r="D88" s="59">
        <v>33</v>
      </c>
      <c r="E88" s="53">
        <v>21.74</v>
      </c>
      <c r="F88" s="2"/>
      <c r="G88" s="54">
        <f t="shared" si="3"/>
        <v>0</v>
      </c>
      <c r="H88" s="55">
        <f t="shared" si="2"/>
        <v>0</v>
      </c>
      <c r="I88" s="56"/>
    </row>
    <row r="89" spans="1:9" x14ac:dyDescent="0.25">
      <c r="A89" s="49">
        <v>27</v>
      </c>
      <c r="B89" s="57" t="s">
        <v>34</v>
      </c>
      <c r="C89" s="60" t="s">
        <v>6</v>
      </c>
      <c r="D89" s="59">
        <v>18</v>
      </c>
      <c r="E89" s="53">
        <v>21.74</v>
      </c>
      <c r="F89" s="2"/>
      <c r="G89" s="54">
        <f t="shared" si="3"/>
        <v>0</v>
      </c>
      <c r="H89" s="55">
        <f t="shared" si="2"/>
        <v>0</v>
      </c>
      <c r="I89" s="56"/>
    </row>
    <row r="90" spans="1:9" x14ac:dyDescent="0.25">
      <c r="A90" s="49">
        <v>28</v>
      </c>
      <c r="B90" s="57" t="s">
        <v>54</v>
      </c>
      <c r="C90" s="60" t="s">
        <v>6</v>
      </c>
      <c r="D90" s="59">
        <v>4</v>
      </c>
      <c r="E90" s="82">
        <v>21.74</v>
      </c>
      <c r="F90" s="2"/>
      <c r="G90" s="54">
        <f t="shared" si="3"/>
        <v>0</v>
      </c>
      <c r="H90" s="55">
        <f t="shared" si="2"/>
        <v>0</v>
      </c>
      <c r="I90" s="56"/>
    </row>
    <row r="91" spans="1:9" x14ac:dyDescent="0.25">
      <c r="A91" s="83">
        <v>29</v>
      </c>
      <c r="B91" s="57" t="s">
        <v>46</v>
      </c>
      <c r="C91" s="60" t="s">
        <v>18</v>
      </c>
      <c r="D91" s="58">
        <v>344.16</v>
      </c>
      <c r="E91" s="82">
        <v>4.3479999999999999</v>
      </c>
      <c r="F91" s="2"/>
      <c r="G91" s="54">
        <f t="shared" si="3"/>
        <v>0</v>
      </c>
      <c r="H91" s="84">
        <f t="shared" si="2"/>
        <v>0</v>
      </c>
      <c r="I91" s="56"/>
    </row>
    <row r="92" spans="1:9" ht="24" x14ac:dyDescent="0.25">
      <c r="A92" s="83">
        <v>30</v>
      </c>
      <c r="B92" s="57" t="s">
        <v>703</v>
      </c>
      <c r="C92" s="60" t="s">
        <v>18</v>
      </c>
      <c r="D92" s="58">
        <v>9070</v>
      </c>
      <c r="E92" s="85">
        <v>21.74</v>
      </c>
      <c r="F92" s="2"/>
      <c r="G92" s="54">
        <f t="shared" si="3"/>
        <v>0</v>
      </c>
      <c r="H92" s="84">
        <f t="shared" si="2"/>
        <v>0</v>
      </c>
      <c r="I92" s="56" t="s">
        <v>720</v>
      </c>
    </row>
    <row r="93" spans="1:9" ht="24.75" thickBot="1" x14ac:dyDescent="0.3">
      <c r="A93" s="86">
        <v>31</v>
      </c>
      <c r="B93" s="87" t="s">
        <v>702</v>
      </c>
      <c r="C93" s="88" t="s">
        <v>18</v>
      </c>
      <c r="D93" s="610">
        <v>630</v>
      </c>
      <c r="E93" s="89">
        <v>2.1739999999999999</v>
      </c>
      <c r="F93" s="6"/>
      <c r="G93" s="54">
        <f t="shared" si="3"/>
        <v>0</v>
      </c>
      <c r="H93" s="90">
        <f t="shared" si="2"/>
        <v>0</v>
      </c>
      <c r="I93" s="611" t="s">
        <v>720</v>
      </c>
    </row>
    <row r="94" spans="1:9" s="93" customFormat="1" ht="15.75" thickBot="1" x14ac:dyDescent="0.3">
      <c r="A94" s="91"/>
      <c r="B94" s="92"/>
      <c r="C94" s="91"/>
      <c r="E94" s="94"/>
    </row>
    <row r="95" spans="1:9" ht="47.1" customHeight="1" x14ac:dyDescent="0.25">
      <c r="A95" s="632" t="s">
        <v>11</v>
      </c>
      <c r="B95" s="633"/>
      <c r="C95" s="634" t="s">
        <v>85</v>
      </c>
      <c r="D95" s="634"/>
      <c r="E95" s="634"/>
      <c r="F95" s="634"/>
      <c r="G95" s="634"/>
      <c r="H95" s="634"/>
      <c r="I95" s="635"/>
    </row>
    <row r="96" spans="1:9" ht="47.1" customHeight="1" thickBot="1" x14ac:dyDescent="0.3">
      <c r="A96" s="619" t="s">
        <v>86</v>
      </c>
      <c r="B96" s="620"/>
      <c r="C96" s="644">
        <f>$C$2</f>
        <v>0</v>
      </c>
      <c r="D96" s="644"/>
      <c r="E96" s="644"/>
      <c r="F96" s="644"/>
      <c r="G96" s="644"/>
      <c r="H96" s="644"/>
      <c r="I96" s="645"/>
    </row>
    <row r="97" spans="1:9" ht="15.75" thickBot="1" x14ac:dyDescent="0.3">
      <c r="A97" s="27"/>
      <c r="B97" s="28">
        <v>1</v>
      </c>
      <c r="C97" s="28">
        <v>2</v>
      </c>
      <c r="D97" s="28">
        <v>3</v>
      </c>
      <c r="E97" s="624">
        <v>4</v>
      </c>
      <c r="F97" s="625"/>
      <c r="G97" s="28">
        <v>5</v>
      </c>
      <c r="H97" s="28">
        <v>6</v>
      </c>
      <c r="I97" s="29">
        <v>7</v>
      </c>
    </row>
    <row r="98" spans="1:9" ht="84.75" thickBot="1" x14ac:dyDescent="0.3">
      <c r="A98" s="30"/>
      <c r="B98" s="31" t="s">
        <v>1</v>
      </c>
      <c r="C98" s="32" t="s">
        <v>0</v>
      </c>
      <c r="D98" s="32" t="s">
        <v>653</v>
      </c>
      <c r="E98" s="642" t="s">
        <v>136</v>
      </c>
      <c r="F98" s="643"/>
      <c r="G98" s="32" t="s">
        <v>67</v>
      </c>
      <c r="H98" s="32" t="s">
        <v>84</v>
      </c>
      <c r="I98" s="33" t="s">
        <v>83</v>
      </c>
    </row>
    <row r="99" spans="1:9" ht="32.1" customHeight="1" thickBot="1" x14ac:dyDescent="0.3">
      <c r="A99" s="34" t="s">
        <v>51</v>
      </c>
      <c r="B99" s="35" t="s">
        <v>110</v>
      </c>
      <c r="C99" s="36" t="s">
        <v>9</v>
      </c>
      <c r="D99" s="37">
        <f>$D$221</f>
        <v>48</v>
      </c>
      <c r="E99" s="626">
        <f>SUM(G103:G123)</f>
        <v>0</v>
      </c>
      <c r="F99" s="627"/>
      <c r="G99" s="77">
        <f>E99+(E99*$C$218)</f>
        <v>0</v>
      </c>
      <c r="H99" s="39">
        <f>D99*E99</f>
        <v>0</v>
      </c>
      <c r="I99" s="40">
        <f>D99*G99</f>
        <v>0</v>
      </c>
    </row>
    <row r="100" spans="1:9" ht="15.75" thickBot="1" x14ac:dyDescent="0.3">
      <c r="A100" s="628" t="s">
        <v>37</v>
      </c>
      <c r="B100" s="629"/>
      <c r="C100" s="629"/>
      <c r="D100" s="629"/>
      <c r="E100" s="629"/>
      <c r="F100" s="629"/>
      <c r="G100" s="629"/>
      <c r="H100" s="629"/>
      <c r="I100" s="631"/>
    </row>
    <row r="101" spans="1:9" ht="15.75" thickBot="1" x14ac:dyDescent="0.3">
      <c r="A101" s="78"/>
      <c r="B101" s="79">
        <v>1</v>
      </c>
      <c r="C101" s="79">
        <v>2</v>
      </c>
      <c r="D101" s="79">
        <v>3</v>
      </c>
      <c r="E101" s="79">
        <v>4</v>
      </c>
      <c r="F101" s="79">
        <v>5</v>
      </c>
      <c r="G101" s="79">
        <v>6</v>
      </c>
      <c r="H101" s="79">
        <v>7</v>
      </c>
      <c r="I101" s="80">
        <v>8</v>
      </c>
    </row>
    <row r="102" spans="1:9" ht="30" thickBot="1" x14ac:dyDescent="0.3">
      <c r="A102" s="44"/>
      <c r="B102" s="45" t="s">
        <v>121</v>
      </c>
      <c r="C102" s="46" t="s">
        <v>76</v>
      </c>
      <c r="D102" s="46" t="s">
        <v>77</v>
      </c>
      <c r="E102" s="46" t="s">
        <v>134</v>
      </c>
      <c r="F102" s="47" t="s">
        <v>125</v>
      </c>
      <c r="G102" s="46" t="s">
        <v>135</v>
      </c>
      <c r="H102" s="81" t="str">
        <f>CONCATENATE("cena za položku
s DPH ",$C$218*100," %")</f>
        <v>cena za položku
s DPH 21 %</v>
      </c>
      <c r="I102" s="48" t="s">
        <v>79</v>
      </c>
    </row>
    <row r="103" spans="1:9" x14ac:dyDescent="0.25">
      <c r="A103" s="49">
        <v>1</v>
      </c>
      <c r="B103" s="50" t="s">
        <v>14</v>
      </c>
      <c r="C103" s="51" t="s">
        <v>18</v>
      </c>
      <c r="D103" s="52">
        <v>95.15</v>
      </c>
      <c r="E103" s="53">
        <v>21.74</v>
      </c>
      <c r="F103" s="1"/>
      <c r="G103" s="54">
        <f>D103*E103*F103</f>
        <v>0</v>
      </c>
      <c r="H103" s="55">
        <f t="shared" ref="H103:H123" si="4">G103+(G103*$C$218)</f>
        <v>0</v>
      </c>
      <c r="I103" s="56" t="s">
        <v>137</v>
      </c>
    </row>
    <row r="104" spans="1:9" x14ac:dyDescent="0.25">
      <c r="A104" s="49">
        <v>2</v>
      </c>
      <c r="B104" s="50" t="s">
        <v>14</v>
      </c>
      <c r="C104" s="51" t="s">
        <v>18</v>
      </c>
      <c r="D104" s="52">
        <v>248.06</v>
      </c>
      <c r="E104" s="53">
        <v>26.088000000000001</v>
      </c>
      <c r="F104" s="3"/>
      <c r="G104" s="54">
        <f t="shared" ref="G104:G123" si="5">D104*E104*F104</f>
        <v>0</v>
      </c>
      <c r="H104" s="55">
        <f t="shared" si="4"/>
        <v>0</v>
      </c>
      <c r="I104" s="56" t="s">
        <v>138</v>
      </c>
    </row>
    <row r="105" spans="1:9" x14ac:dyDescent="0.25">
      <c r="A105" s="49">
        <v>3</v>
      </c>
      <c r="B105" s="57" t="s">
        <v>13</v>
      </c>
      <c r="C105" s="51" t="s">
        <v>18</v>
      </c>
      <c r="D105" s="58">
        <v>88.87</v>
      </c>
      <c r="E105" s="53">
        <v>21.74</v>
      </c>
      <c r="F105" s="3"/>
      <c r="G105" s="54">
        <f t="shared" si="5"/>
        <v>0</v>
      </c>
      <c r="H105" s="55">
        <f t="shared" si="4"/>
        <v>0</v>
      </c>
      <c r="I105" s="56" t="s">
        <v>137</v>
      </c>
    </row>
    <row r="106" spans="1:9" x14ac:dyDescent="0.25">
      <c r="A106" s="49">
        <v>4</v>
      </c>
      <c r="B106" s="57" t="s">
        <v>13</v>
      </c>
      <c r="C106" s="51" t="s">
        <v>18</v>
      </c>
      <c r="D106" s="58">
        <v>79.34</v>
      </c>
      <c r="E106" s="53">
        <v>26.088000000000001</v>
      </c>
      <c r="F106" s="3"/>
      <c r="G106" s="54">
        <f t="shared" si="5"/>
        <v>0</v>
      </c>
      <c r="H106" s="55">
        <f t="shared" si="4"/>
        <v>0</v>
      </c>
      <c r="I106" s="56" t="s">
        <v>138</v>
      </c>
    </row>
    <row r="107" spans="1:9" x14ac:dyDescent="0.25">
      <c r="A107" s="49">
        <v>5</v>
      </c>
      <c r="B107" s="57" t="s">
        <v>17</v>
      </c>
      <c r="C107" s="51" t="s">
        <v>18</v>
      </c>
      <c r="D107" s="58">
        <v>83.61</v>
      </c>
      <c r="E107" s="53">
        <v>0.27174999999999999</v>
      </c>
      <c r="F107" s="3"/>
      <c r="G107" s="54">
        <f t="shared" si="5"/>
        <v>0</v>
      </c>
      <c r="H107" s="55">
        <f t="shared" si="4"/>
        <v>0</v>
      </c>
      <c r="I107" s="56" t="s">
        <v>651</v>
      </c>
    </row>
    <row r="108" spans="1:9" x14ac:dyDescent="0.25">
      <c r="A108" s="49">
        <v>6</v>
      </c>
      <c r="B108" s="57" t="s">
        <v>19</v>
      </c>
      <c r="C108" s="51" t="s">
        <v>18</v>
      </c>
      <c r="D108" s="58">
        <v>50.39</v>
      </c>
      <c r="E108" s="53">
        <v>21.74</v>
      </c>
      <c r="F108" s="3"/>
      <c r="G108" s="54">
        <f t="shared" si="5"/>
        <v>0</v>
      </c>
      <c r="H108" s="55">
        <f t="shared" si="4"/>
        <v>0</v>
      </c>
      <c r="I108" s="56" t="s">
        <v>137</v>
      </c>
    </row>
    <row r="109" spans="1:9" x14ac:dyDescent="0.25">
      <c r="A109" s="49">
        <v>7</v>
      </c>
      <c r="B109" s="57" t="s">
        <v>19</v>
      </c>
      <c r="C109" s="51" t="s">
        <v>18</v>
      </c>
      <c r="D109" s="58">
        <v>240.91</v>
      </c>
      <c r="E109" s="53">
        <v>26.088000000000001</v>
      </c>
      <c r="F109" s="3"/>
      <c r="G109" s="54">
        <f t="shared" si="5"/>
        <v>0</v>
      </c>
      <c r="H109" s="55">
        <f t="shared" si="4"/>
        <v>0</v>
      </c>
      <c r="I109" s="56" t="s">
        <v>138</v>
      </c>
    </row>
    <row r="110" spans="1:9" x14ac:dyDescent="0.25">
      <c r="A110" s="49">
        <v>8</v>
      </c>
      <c r="B110" s="57" t="s">
        <v>89</v>
      </c>
      <c r="C110" s="60" t="s">
        <v>6</v>
      </c>
      <c r="D110" s="59">
        <v>131</v>
      </c>
      <c r="E110" s="53">
        <v>21.74</v>
      </c>
      <c r="F110" s="3"/>
      <c r="G110" s="54">
        <f t="shared" si="5"/>
        <v>0</v>
      </c>
      <c r="H110" s="55">
        <f t="shared" si="4"/>
        <v>0</v>
      </c>
      <c r="I110" s="56" t="s">
        <v>137</v>
      </c>
    </row>
    <row r="111" spans="1:9" x14ac:dyDescent="0.25">
      <c r="A111" s="49">
        <v>9</v>
      </c>
      <c r="B111" s="57" t="s">
        <v>24</v>
      </c>
      <c r="C111" s="60" t="s">
        <v>6</v>
      </c>
      <c r="D111" s="59">
        <v>131</v>
      </c>
      <c r="E111" s="53">
        <v>1.087</v>
      </c>
      <c r="F111" s="3"/>
      <c r="G111" s="54">
        <f t="shared" si="5"/>
        <v>0</v>
      </c>
      <c r="H111" s="55">
        <f t="shared" si="4"/>
        <v>0</v>
      </c>
      <c r="I111" s="56" t="s">
        <v>650</v>
      </c>
    </row>
    <row r="112" spans="1:9" x14ac:dyDescent="0.25">
      <c r="A112" s="49">
        <v>10</v>
      </c>
      <c r="B112" s="57" t="s">
        <v>27</v>
      </c>
      <c r="C112" s="60" t="s">
        <v>6</v>
      </c>
      <c r="D112" s="59">
        <v>60</v>
      </c>
      <c r="E112" s="53">
        <v>21.74</v>
      </c>
      <c r="F112" s="3"/>
      <c r="G112" s="54">
        <f t="shared" si="5"/>
        <v>0</v>
      </c>
      <c r="H112" s="55">
        <f t="shared" si="4"/>
        <v>0</v>
      </c>
      <c r="I112" s="56" t="s">
        <v>137</v>
      </c>
    </row>
    <row r="113" spans="1:9" x14ac:dyDescent="0.25">
      <c r="A113" s="49">
        <v>11</v>
      </c>
      <c r="B113" s="57" t="s">
        <v>94</v>
      </c>
      <c r="C113" s="60" t="s">
        <v>6</v>
      </c>
      <c r="D113" s="59">
        <v>60</v>
      </c>
      <c r="E113" s="53">
        <v>1.087</v>
      </c>
      <c r="F113" s="3"/>
      <c r="G113" s="54">
        <f t="shared" si="5"/>
        <v>0</v>
      </c>
      <c r="H113" s="55">
        <f t="shared" si="4"/>
        <v>0</v>
      </c>
      <c r="I113" s="56" t="s">
        <v>650</v>
      </c>
    </row>
    <row r="114" spans="1:9" ht="24" x14ac:dyDescent="0.25">
      <c r="A114" s="49">
        <v>12</v>
      </c>
      <c r="B114" s="57" t="s">
        <v>141</v>
      </c>
      <c r="C114" s="60" t="s">
        <v>6</v>
      </c>
      <c r="D114" s="59">
        <v>17</v>
      </c>
      <c r="E114" s="53">
        <v>21.74</v>
      </c>
      <c r="F114" s="3"/>
      <c r="G114" s="54">
        <f t="shared" si="5"/>
        <v>0</v>
      </c>
      <c r="H114" s="55">
        <f t="shared" si="4"/>
        <v>0</v>
      </c>
      <c r="I114" s="56" t="s">
        <v>137</v>
      </c>
    </row>
    <row r="115" spans="1:9" ht="24" x14ac:dyDescent="0.25">
      <c r="A115" s="49">
        <v>13</v>
      </c>
      <c r="B115" s="57" t="s">
        <v>141</v>
      </c>
      <c r="C115" s="60" t="s">
        <v>6</v>
      </c>
      <c r="D115" s="59">
        <v>20</v>
      </c>
      <c r="E115" s="53">
        <v>26.088000000000001</v>
      </c>
      <c r="F115" s="3"/>
      <c r="G115" s="54">
        <f t="shared" si="5"/>
        <v>0</v>
      </c>
      <c r="H115" s="55">
        <f t="shared" si="4"/>
        <v>0</v>
      </c>
      <c r="I115" s="56" t="s">
        <v>138</v>
      </c>
    </row>
    <row r="116" spans="1:9" ht="24" x14ac:dyDescent="0.25">
      <c r="A116" s="49">
        <v>14</v>
      </c>
      <c r="B116" s="57" t="s">
        <v>52</v>
      </c>
      <c r="C116" s="60" t="s">
        <v>6</v>
      </c>
      <c r="D116" s="59">
        <v>29</v>
      </c>
      <c r="E116" s="53">
        <v>21.74</v>
      </c>
      <c r="F116" s="3"/>
      <c r="G116" s="54">
        <f t="shared" si="5"/>
        <v>0</v>
      </c>
      <c r="H116" s="55">
        <f t="shared" si="4"/>
        <v>0</v>
      </c>
      <c r="I116" s="56" t="s">
        <v>137</v>
      </c>
    </row>
    <row r="117" spans="1:9" ht="24" x14ac:dyDescent="0.25">
      <c r="A117" s="49">
        <v>15</v>
      </c>
      <c r="B117" s="57" t="s">
        <v>52</v>
      </c>
      <c r="C117" s="60" t="s">
        <v>6</v>
      </c>
      <c r="D117" s="59">
        <v>18</v>
      </c>
      <c r="E117" s="53">
        <v>26.088000000000001</v>
      </c>
      <c r="F117" s="3"/>
      <c r="G117" s="54">
        <f t="shared" si="5"/>
        <v>0</v>
      </c>
      <c r="H117" s="55">
        <f t="shared" si="4"/>
        <v>0</v>
      </c>
      <c r="I117" s="56" t="s">
        <v>138</v>
      </c>
    </row>
    <row r="118" spans="1:9" x14ac:dyDescent="0.25">
      <c r="A118" s="49">
        <v>16</v>
      </c>
      <c r="B118" s="57" t="s">
        <v>53</v>
      </c>
      <c r="C118" s="60" t="s">
        <v>6</v>
      </c>
      <c r="D118" s="59">
        <v>17</v>
      </c>
      <c r="E118" s="53">
        <v>4.3479999999999999</v>
      </c>
      <c r="F118" s="3"/>
      <c r="G118" s="54">
        <f t="shared" si="5"/>
        <v>0</v>
      </c>
      <c r="H118" s="55">
        <f t="shared" si="4"/>
        <v>0</v>
      </c>
      <c r="I118" s="56" t="s">
        <v>649</v>
      </c>
    </row>
    <row r="119" spans="1:9" x14ac:dyDescent="0.25">
      <c r="A119" s="49">
        <v>17</v>
      </c>
      <c r="B119" s="57" t="s">
        <v>694</v>
      </c>
      <c r="C119" s="60" t="s">
        <v>6</v>
      </c>
      <c r="D119" s="59">
        <v>27</v>
      </c>
      <c r="E119" s="53">
        <v>21.74</v>
      </c>
      <c r="F119" s="3"/>
      <c r="G119" s="54">
        <f t="shared" si="5"/>
        <v>0</v>
      </c>
      <c r="H119" s="55">
        <f t="shared" si="4"/>
        <v>0</v>
      </c>
      <c r="I119" s="56" t="s">
        <v>137</v>
      </c>
    </row>
    <row r="120" spans="1:9" x14ac:dyDescent="0.25">
      <c r="A120" s="49">
        <v>18</v>
      </c>
      <c r="B120" s="57" t="s">
        <v>694</v>
      </c>
      <c r="C120" s="60" t="s">
        <v>6</v>
      </c>
      <c r="D120" s="59">
        <v>20</v>
      </c>
      <c r="E120" s="53">
        <v>26.088000000000001</v>
      </c>
      <c r="F120" s="3"/>
      <c r="G120" s="54">
        <f t="shared" si="5"/>
        <v>0</v>
      </c>
      <c r="H120" s="55">
        <f t="shared" si="4"/>
        <v>0</v>
      </c>
      <c r="I120" s="56" t="s">
        <v>138</v>
      </c>
    </row>
    <row r="121" spans="1:9" x14ac:dyDescent="0.25">
      <c r="A121" s="49">
        <v>19</v>
      </c>
      <c r="B121" s="57" t="s">
        <v>34</v>
      </c>
      <c r="C121" s="60" t="s">
        <v>6</v>
      </c>
      <c r="D121" s="59">
        <v>9</v>
      </c>
      <c r="E121" s="53">
        <v>21.74</v>
      </c>
      <c r="F121" s="3"/>
      <c r="G121" s="54">
        <f t="shared" si="5"/>
        <v>0</v>
      </c>
      <c r="H121" s="55">
        <f t="shared" si="4"/>
        <v>0</v>
      </c>
      <c r="I121" s="56" t="s">
        <v>137</v>
      </c>
    </row>
    <row r="122" spans="1:9" x14ac:dyDescent="0.25">
      <c r="A122" s="49">
        <v>20</v>
      </c>
      <c r="B122" s="57" t="s">
        <v>34</v>
      </c>
      <c r="C122" s="60" t="s">
        <v>6</v>
      </c>
      <c r="D122" s="59">
        <v>9</v>
      </c>
      <c r="E122" s="53">
        <v>26.088000000000001</v>
      </c>
      <c r="F122" s="3"/>
      <c r="G122" s="54">
        <f t="shared" si="5"/>
        <v>0</v>
      </c>
      <c r="H122" s="55">
        <f t="shared" si="4"/>
        <v>0</v>
      </c>
      <c r="I122" s="56" t="s">
        <v>138</v>
      </c>
    </row>
    <row r="123" spans="1:9" ht="15.75" thickBot="1" x14ac:dyDescent="0.3">
      <c r="A123" s="61">
        <v>20</v>
      </c>
      <c r="B123" s="62" t="s">
        <v>686</v>
      </c>
      <c r="C123" s="88" t="s">
        <v>6</v>
      </c>
      <c r="D123" s="95">
        <v>1</v>
      </c>
      <c r="E123" s="65">
        <v>26.088000000000001</v>
      </c>
      <c r="F123" s="6"/>
      <c r="G123" s="66">
        <f t="shared" si="5"/>
        <v>0</v>
      </c>
      <c r="H123" s="90">
        <f t="shared" si="4"/>
        <v>0</v>
      </c>
      <c r="I123" s="68" t="s">
        <v>138</v>
      </c>
    </row>
    <row r="124" spans="1:9" ht="15.75" thickBot="1" x14ac:dyDescent="0.3"/>
    <row r="125" spans="1:9" ht="47.1" customHeight="1" x14ac:dyDescent="0.25">
      <c r="A125" s="632" t="s">
        <v>11</v>
      </c>
      <c r="B125" s="633"/>
      <c r="C125" s="634" t="s">
        <v>85</v>
      </c>
      <c r="D125" s="634"/>
      <c r="E125" s="634"/>
      <c r="F125" s="634"/>
      <c r="G125" s="634"/>
      <c r="H125" s="634"/>
      <c r="I125" s="635"/>
    </row>
    <row r="126" spans="1:9" ht="47.1" customHeight="1" thickBot="1" x14ac:dyDescent="0.3">
      <c r="A126" s="646" t="s">
        <v>86</v>
      </c>
      <c r="B126" s="647"/>
      <c r="C126" s="648">
        <f>$C$2</f>
        <v>0</v>
      </c>
      <c r="D126" s="648"/>
      <c r="E126" s="648"/>
      <c r="F126" s="648"/>
      <c r="G126" s="648"/>
      <c r="H126" s="648"/>
      <c r="I126" s="649"/>
    </row>
    <row r="127" spans="1:9" ht="15.75" thickBot="1" x14ac:dyDescent="0.3">
      <c r="A127" s="27"/>
      <c r="B127" s="28">
        <v>1</v>
      </c>
      <c r="C127" s="28">
        <v>2</v>
      </c>
      <c r="D127" s="28">
        <v>3</v>
      </c>
      <c r="E127" s="624">
        <v>4</v>
      </c>
      <c r="F127" s="625"/>
      <c r="G127" s="28">
        <v>5</v>
      </c>
      <c r="H127" s="28">
        <v>6</v>
      </c>
      <c r="I127" s="29">
        <v>7</v>
      </c>
    </row>
    <row r="128" spans="1:9" ht="84.75" thickBot="1" x14ac:dyDescent="0.3">
      <c r="A128" s="30"/>
      <c r="B128" s="31" t="s">
        <v>1</v>
      </c>
      <c r="C128" s="32" t="s">
        <v>0</v>
      </c>
      <c r="D128" s="32" t="s">
        <v>653</v>
      </c>
      <c r="E128" s="642" t="s">
        <v>136</v>
      </c>
      <c r="F128" s="643"/>
      <c r="G128" s="32" t="s">
        <v>67</v>
      </c>
      <c r="H128" s="32" t="s">
        <v>84</v>
      </c>
      <c r="I128" s="33" t="s">
        <v>83</v>
      </c>
    </row>
    <row r="129" spans="1:9" ht="32.1" customHeight="1" thickBot="1" x14ac:dyDescent="0.3">
      <c r="A129" s="34" t="s">
        <v>55</v>
      </c>
      <c r="B129" s="35" t="s">
        <v>111</v>
      </c>
      <c r="C129" s="36" t="s">
        <v>9</v>
      </c>
      <c r="D129" s="37">
        <f>$D$221</f>
        <v>48</v>
      </c>
      <c r="E129" s="626">
        <f>SUM(G133:G160)</f>
        <v>0</v>
      </c>
      <c r="F129" s="627"/>
      <c r="G129" s="77">
        <f>E129+(E129*$C$218)</f>
        <v>0</v>
      </c>
      <c r="H129" s="39">
        <f>D129*E129</f>
        <v>0</v>
      </c>
      <c r="I129" s="40">
        <f>D129*G129</f>
        <v>0</v>
      </c>
    </row>
    <row r="130" spans="1:9" ht="15.75" thickBot="1" x14ac:dyDescent="0.3">
      <c r="A130" s="628" t="s">
        <v>37</v>
      </c>
      <c r="B130" s="629"/>
      <c r="C130" s="629"/>
      <c r="D130" s="629"/>
      <c r="E130" s="629"/>
      <c r="F130" s="629"/>
      <c r="G130" s="629"/>
      <c r="H130" s="629"/>
      <c r="I130" s="631"/>
    </row>
    <row r="131" spans="1:9" ht="15.75" thickBot="1" x14ac:dyDescent="0.3">
      <c r="A131" s="78"/>
      <c r="B131" s="79">
        <v>1</v>
      </c>
      <c r="C131" s="79">
        <v>2</v>
      </c>
      <c r="D131" s="79">
        <v>3</v>
      </c>
      <c r="E131" s="79">
        <v>4</v>
      </c>
      <c r="F131" s="79">
        <v>5</v>
      </c>
      <c r="G131" s="79">
        <v>6</v>
      </c>
      <c r="H131" s="79">
        <v>7</v>
      </c>
      <c r="I131" s="80">
        <v>8</v>
      </c>
    </row>
    <row r="132" spans="1:9" ht="30" thickBot="1" x14ac:dyDescent="0.3">
      <c r="A132" s="44"/>
      <c r="B132" s="45" t="s">
        <v>121</v>
      </c>
      <c r="C132" s="46" t="s">
        <v>76</v>
      </c>
      <c r="D132" s="46" t="s">
        <v>77</v>
      </c>
      <c r="E132" s="46" t="s">
        <v>134</v>
      </c>
      <c r="F132" s="47" t="s">
        <v>125</v>
      </c>
      <c r="G132" s="46" t="s">
        <v>135</v>
      </c>
      <c r="H132" s="81" t="str">
        <f>CONCATENATE("cena za položku
s DPH ",$C$218*100," %")</f>
        <v>cena za položku
s DPH 21 %</v>
      </c>
      <c r="I132" s="48" t="s">
        <v>79</v>
      </c>
    </row>
    <row r="133" spans="1:9" x14ac:dyDescent="0.25">
      <c r="A133" s="83">
        <v>1</v>
      </c>
      <c r="B133" s="57" t="s">
        <v>14</v>
      </c>
      <c r="C133" s="60" t="s">
        <v>18</v>
      </c>
      <c r="D133" s="58">
        <v>81.440000000000012</v>
      </c>
      <c r="E133" s="96">
        <v>21.74</v>
      </c>
      <c r="F133" s="1"/>
      <c r="G133" s="54">
        <f>D133*E133*F133</f>
        <v>0</v>
      </c>
      <c r="H133" s="55">
        <f t="shared" ref="H133:H160" si="6">G133+(G133*$C$218)</f>
        <v>0</v>
      </c>
      <c r="I133" s="56"/>
    </row>
    <row r="134" spans="1:9" x14ac:dyDescent="0.25">
      <c r="A134" s="83">
        <v>2</v>
      </c>
      <c r="B134" s="57" t="s">
        <v>13</v>
      </c>
      <c r="C134" s="60" t="s">
        <v>18</v>
      </c>
      <c r="D134" s="58">
        <v>3.2</v>
      </c>
      <c r="E134" s="96">
        <v>21.74</v>
      </c>
      <c r="F134" s="2"/>
      <c r="G134" s="54">
        <f t="shared" ref="G134:G160" si="7">D134*E134*F134</f>
        <v>0</v>
      </c>
      <c r="H134" s="55">
        <f t="shared" si="6"/>
        <v>0</v>
      </c>
      <c r="I134" s="56"/>
    </row>
    <row r="135" spans="1:9" x14ac:dyDescent="0.25">
      <c r="A135" s="83">
        <v>3</v>
      </c>
      <c r="B135" s="57" t="s">
        <v>16</v>
      </c>
      <c r="C135" s="60" t="s">
        <v>18</v>
      </c>
      <c r="D135" s="58">
        <v>208.89999999999998</v>
      </c>
      <c r="E135" s="96">
        <v>21.74</v>
      </c>
      <c r="F135" s="2"/>
      <c r="G135" s="54">
        <f t="shared" si="7"/>
        <v>0</v>
      </c>
      <c r="H135" s="55">
        <f t="shared" si="6"/>
        <v>0</v>
      </c>
      <c r="I135" s="56"/>
    </row>
    <row r="136" spans="1:9" x14ac:dyDescent="0.25">
      <c r="A136" s="83">
        <v>4</v>
      </c>
      <c r="B136" s="57" t="s">
        <v>56</v>
      </c>
      <c r="C136" s="60" t="s">
        <v>18</v>
      </c>
      <c r="D136" s="58">
        <v>42</v>
      </c>
      <c r="E136" s="96">
        <v>21.74</v>
      </c>
      <c r="F136" s="2"/>
      <c r="G136" s="54">
        <f t="shared" si="7"/>
        <v>0</v>
      </c>
      <c r="H136" s="55">
        <f t="shared" si="6"/>
        <v>0</v>
      </c>
      <c r="I136" s="56"/>
    </row>
    <row r="137" spans="1:9" x14ac:dyDescent="0.25">
      <c r="A137" s="83">
        <v>5</v>
      </c>
      <c r="B137" s="57" t="s">
        <v>17</v>
      </c>
      <c r="C137" s="60" t="s">
        <v>18</v>
      </c>
      <c r="D137" s="97">
        <v>30.168699999999994</v>
      </c>
      <c r="E137" s="96">
        <v>0.27174999999999999</v>
      </c>
      <c r="F137" s="2"/>
      <c r="G137" s="54">
        <f t="shared" si="7"/>
        <v>0</v>
      </c>
      <c r="H137" s="55">
        <f t="shared" si="6"/>
        <v>0</v>
      </c>
      <c r="I137" s="56"/>
    </row>
    <row r="138" spans="1:9" x14ac:dyDescent="0.25">
      <c r="A138" s="83">
        <v>6</v>
      </c>
      <c r="B138" s="57" t="s">
        <v>19</v>
      </c>
      <c r="C138" s="60" t="s">
        <v>18</v>
      </c>
      <c r="D138" s="58">
        <v>159.10000000000002</v>
      </c>
      <c r="E138" s="96">
        <v>21.74</v>
      </c>
      <c r="F138" s="2"/>
      <c r="G138" s="54">
        <f t="shared" si="7"/>
        <v>0</v>
      </c>
      <c r="H138" s="55">
        <f t="shared" si="6"/>
        <v>0</v>
      </c>
      <c r="I138" s="56"/>
    </row>
    <row r="139" spans="1:9" x14ac:dyDescent="0.25">
      <c r="A139" s="83">
        <v>7</v>
      </c>
      <c r="B139" s="57" t="s">
        <v>128</v>
      </c>
      <c r="C139" s="60" t="s">
        <v>18</v>
      </c>
      <c r="D139" s="58">
        <v>55.89</v>
      </c>
      <c r="E139" s="96">
        <v>21.74</v>
      </c>
      <c r="F139" s="2"/>
      <c r="G139" s="54">
        <f t="shared" si="7"/>
        <v>0</v>
      </c>
      <c r="H139" s="55">
        <f t="shared" si="6"/>
        <v>0</v>
      </c>
      <c r="I139" s="56"/>
    </row>
    <row r="140" spans="1:9" x14ac:dyDescent="0.25">
      <c r="A140" s="83">
        <v>8</v>
      </c>
      <c r="B140" s="57" t="s">
        <v>57</v>
      </c>
      <c r="C140" s="60" t="s">
        <v>18</v>
      </c>
      <c r="D140" s="58">
        <v>55.89</v>
      </c>
      <c r="E140" s="96">
        <v>1.087</v>
      </c>
      <c r="F140" s="2"/>
      <c r="G140" s="54">
        <f t="shared" si="7"/>
        <v>0</v>
      </c>
      <c r="H140" s="55">
        <f t="shared" si="6"/>
        <v>0</v>
      </c>
      <c r="I140" s="56"/>
    </row>
    <row r="141" spans="1:9" x14ac:dyDescent="0.25">
      <c r="A141" s="83">
        <v>9</v>
      </c>
      <c r="B141" s="57" t="s">
        <v>89</v>
      </c>
      <c r="C141" s="60" t="s">
        <v>6</v>
      </c>
      <c r="D141" s="59">
        <v>36</v>
      </c>
      <c r="E141" s="96">
        <v>26</v>
      </c>
      <c r="F141" s="2"/>
      <c r="G141" s="54">
        <f t="shared" si="7"/>
        <v>0</v>
      </c>
      <c r="H141" s="55">
        <f t="shared" si="6"/>
        <v>0</v>
      </c>
      <c r="I141" s="56"/>
    </row>
    <row r="142" spans="1:9" x14ac:dyDescent="0.25">
      <c r="A142" s="83">
        <v>10</v>
      </c>
      <c r="B142" s="57" t="s">
        <v>24</v>
      </c>
      <c r="C142" s="60" t="s">
        <v>6</v>
      </c>
      <c r="D142" s="59">
        <v>36</v>
      </c>
      <c r="E142" s="96">
        <v>1.087</v>
      </c>
      <c r="F142" s="2"/>
      <c r="G142" s="54">
        <f t="shared" si="7"/>
        <v>0</v>
      </c>
      <c r="H142" s="55">
        <f t="shared" si="6"/>
        <v>0</v>
      </c>
      <c r="I142" s="56"/>
    </row>
    <row r="143" spans="1:9" x14ac:dyDescent="0.25">
      <c r="A143" s="83">
        <v>11</v>
      </c>
      <c r="B143" s="57" t="s">
        <v>90</v>
      </c>
      <c r="C143" s="60" t="s">
        <v>6</v>
      </c>
      <c r="D143" s="59">
        <v>0</v>
      </c>
      <c r="E143" s="96">
        <v>21.74</v>
      </c>
      <c r="F143" s="2"/>
      <c r="G143" s="54">
        <f t="shared" si="7"/>
        <v>0</v>
      </c>
      <c r="H143" s="55">
        <f t="shared" si="6"/>
        <v>0</v>
      </c>
      <c r="I143" s="56"/>
    </row>
    <row r="144" spans="1:9" x14ac:dyDescent="0.25">
      <c r="A144" s="83">
        <v>12</v>
      </c>
      <c r="B144" s="57" t="s">
        <v>25</v>
      </c>
      <c r="C144" s="60" t="s">
        <v>6</v>
      </c>
      <c r="D144" s="59">
        <v>0</v>
      </c>
      <c r="E144" s="96">
        <v>1.087</v>
      </c>
      <c r="F144" s="2"/>
      <c r="G144" s="54">
        <f t="shared" si="7"/>
        <v>0</v>
      </c>
      <c r="H144" s="55">
        <f t="shared" si="6"/>
        <v>0</v>
      </c>
      <c r="I144" s="56"/>
    </row>
    <row r="145" spans="1:9" x14ac:dyDescent="0.25">
      <c r="A145" s="83">
        <v>13</v>
      </c>
      <c r="B145" s="57" t="s">
        <v>93</v>
      </c>
      <c r="C145" s="60" t="s">
        <v>6</v>
      </c>
      <c r="D145" s="59">
        <v>3</v>
      </c>
      <c r="E145" s="96">
        <v>21.74</v>
      </c>
      <c r="F145" s="2"/>
      <c r="G145" s="54">
        <f t="shared" si="7"/>
        <v>0</v>
      </c>
      <c r="H145" s="55">
        <f t="shared" si="6"/>
        <v>0</v>
      </c>
      <c r="I145" s="56"/>
    </row>
    <row r="146" spans="1:9" x14ac:dyDescent="0.25">
      <c r="A146" s="83">
        <v>14</v>
      </c>
      <c r="B146" s="57" t="s">
        <v>28</v>
      </c>
      <c r="C146" s="60" t="s">
        <v>6</v>
      </c>
      <c r="D146" s="59">
        <v>3</v>
      </c>
      <c r="E146" s="96">
        <v>1.087</v>
      </c>
      <c r="F146" s="2"/>
      <c r="G146" s="54">
        <f t="shared" si="7"/>
        <v>0</v>
      </c>
      <c r="H146" s="55">
        <f t="shared" si="6"/>
        <v>0</v>
      </c>
      <c r="I146" s="56"/>
    </row>
    <row r="147" spans="1:9" x14ac:dyDescent="0.25">
      <c r="A147" s="83">
        <v>15</v>
      </c>
      <c r="B147" s="57" t="s">
        <v>129</v>
      </c>
      <c r="C147" s="60" t="s">
        <v>6</v>
      </c>
      <c r="D147" s="59">
        <v>1</v>
      </c>
      <c r="E147" s="96">
        <v>21.74</v>
      </c>
      <c r="F147" s="2"/>
      <c r="G147" s="54">
        <f t="shared" si="7"/>
        <v>0</v>
      </c>
      <c r="H147" s="55">
        <f t="shared" si="6"/>
        <v>0</v>
      </c>
      <c r="I147" s="56"/>
    </row>
    <row r="148" spans="1:9" x14ac:dyDescent="0.25">
      <c r="A148" s="83">
        <v>16</v>
      </c>
      <c r="B148" s="57" t="s">
        <v>59</v>
      </c>
      <c r="C148" s="60" t="s">
        <v>6</v>
      </c>
      <c r="D148" s="59">
        <v>1</v>
      </c>
      <c r="E148" s="96">
        <v>1.087</v>
      </c>
      <c r="F148" s="2"/>
      <c r="G148" s="54">
        <f t="shared" si="7"/>
        <v>0</v>
      </c>
      <c r="H148" s="55">
        <f t="shared" si="6"/>
        <v>0</v>
      </c>
      <c r="I148" s="56"/>
    </row>
    <row r="149" spans="1:9" x14ac:dyDescent="0.25">
      <c r="A149" s="83">
        <v>17</v>
      </c>
      <c r="B149" s="57" t="s">
        <v>26</v>
      </c>
      <c r="C149" s="60" t="s">
        <v>6</v>
      </c>
      <c r="D149" s="59">
        <v>4</v>
      </c>
      <c r="E149" s="96">
        <v>21.74</v>
      </c>
      <c r="F149" s="2"/>
      <c r="G149" s="54">
        <f t="shared" si="7"/>
        <v>0</v>
      </c>
      <c r="H149" s="55">
        <f t="shared" si="6"/>
        <v>0</v>
      </c>
      <c r="I149" s="56"/>
    </row>
    <row r="150" spans="1:9" x14ac:dyDescent="0.25">
      <c r="A150" s="83">
        <v>18</v>
      </c>
      <c r="B150" s="57" t="s">
        <v>27</v>
      </c>
      <c r="C150" s="60" t="s">
        <v>6</v>
      </c>
      <c r="D150" s="59">
        <v>13</v>
      </c>
      <c r="E150" s="96">
        <v>4.3479999999999999</v>
      </c>
      <c r="F150" s="2"/>
      <c r="G150" s="54">
        <f t="shared" si="7"/>
        <v>0</v>
      </c>
      <c r="H150" s="55">
        <f t="shared" si="6"/>
        <v>0</v>
      </c>
      <c r="I150" s="56"/>
    </row>
    <row r="151" spans="1:9" x14ac:dyDescent="0.25">
      <c r="A151" s="83">
        <v>19</v>
      </c>
      <c r="B151" s="57" t="s">
        <v>127</v>
      </c>
      <c r="C151" s="60" t="s">
        <v>6</v>
      </c>
      <c r="D151" s="59">
        <v>13</v>
      </c>
      <c r="E151" s="96">
        <v>1.087</v>
      </c>
      <c r="F151" s="2"/>
      <c r="G151" s="54">
        <f t="shared" si="7"/>
        <v>0</v>
      </c>
      <c r="H151" s="55">
        <f t="shared" si="6"/>
        <v>0</v>
      </c>
      <c r="I151" s="56"/>
    </row>
    <row r="152" spans="1:9" x14ac:dyDescent="0.25">
      <c r="A152" s="83">
        <v>20</v>
      </c>
      <c r="B152" s="57" t="s">
        <v>29</v>
      </c>
      <c r="C152" s="60" t="s">
        <v>6</v>
      </c>
      <c r="D152" s="59">
        <v>0</v>
      </c>
      <c r="E152" s="96">
        <v>21.74</v>
      </c>
      <c r="F152" s="2"/>
      <c r="G152" s="54">
        <f t="shared" si="7"/>
        <v>0</v>
      </c>
      <c r="H152" s="55">
        <f t="shared" si="6"/>
        <v>0</v>
      </c>
      <c r="I152" s="56"/>
    </row>
    <row r="153" spans="1:9" x14ac:dyDescent="0.25">
      <c r="A153" s="83">
        <v>21</v>
      </c>
      <c r="B153" s="57" t="s">
        <v>58</v>
      </c>
      <c r="C153" s="60" t="s">
        <v>6</v>
      </c>
      <c r="D153" s="59">
        <v>9</v>
      </c>
      <c r="E153" s="96">
        <v>21.74</v>
      </c>
      <c r="F153" s="2"/>
      <c r="G153" s="54">
        <f t="shared" si="7"/>
        <v>0</v>
      </c>
      <c r="H153" s="55">
        <f t="shared" si="6"/>
        <v>0</v>
      </c>
      <c r="I153" s="56"/>
    </row>
    <row r="154" spans="1:9" x14ac:dyDescent="0.25">
      <c r="A154" s="83">
        <v>22</v>
      </c>
      <c r="B154" s="57" t="s">
        <v>695</v>
      </c>
      <c r="C154" s="60" t="s">
        <v>6</v>
      </c>
      <c r="D154" s="59">
        <v>4</v>
      </c>
      <c r="E154" s="96">
        <v>21.74</v>
      </c>
      <c r="F154" s="2"/>
      <c r="G154" s="54">
        <f t="shared" si="7"/>
        <v>0</v>
      </c>
      <c r="H154" s="55">
        <f t="shared" si="6"/>
        <v>0</v>
      </c>
      <c r="I154" s="56"/>
    </row>
    <row r="155" spans="1:9" x14ac:dyDescent="0.25">
      <c r="A155" s="83">
        <v>23</v>
      </c>
      <c r="B155" s="57" t="s">
        <v>31</v>
      </c>
      <c r="C155" s="60" t="s">
        <v>6</v>
      </c>
      <c r="D155" s="59">
        <v>1</v>
      </c>
      <c r="E155" s="96">
        <v>21.74</v>
      </c>
      <c r="F155" s="2"/>
      <c r="G155" s="54">
        <f t="shared" si="7"/>
        <v>0</v>
      </c>
      <c r="H155" s="55">
        <f t="shared" si="6"/>
        <v>0</v>
      </c>
      <c r="I155" s="56"/>
    </row>
    <row r="156" spans="1:9" x14ac:dyDescent="0.25">
      <c r="A156" s="83">
        <v>24</v>
      </c>
      <c r="B156" s="57" t="s">
        <v>62</v>
      </c>
      <c r="C156" s="60" t="s">
        <v>6</v>
      </c>
      <c r="D156" s="59">
        <v>1</v>
      </c>
      <c r="E156" s="96">
        <v>21.74</v>
      </c>
      <c r="F156" s="2"/>
      <c r="G156" s="54">
        <f t="shared" si="7"/>
        <v>0</v>
      </c>
      <c r="H156" s="55">
        <f t="shared" si="6"/>
        <v>0</v>
      </c>
      <c r="I156" s="56"/>
    </row>
    <row r="157" spans="1:9" x14ac:dyDescent="0.25">
      <c r="A157" s="83">
        <v>25</v>
      </c>
      <c r="B157" s="57" t="s">
        <v>694</v>
      </c>
      <c r="C157" s="60" t="s">
        <v>6</v>
      </c>
      <c r="D157" s="59">
        <v>7</v>
      </c>
      <c r="E157" s="96">
        <v>21.74</v>
      </c>
      <c r="F157" s="2"/>
      <c r="G157" s="54">
        <f t="shared" si="7"/>
        <v>0</v>
      </c>
      <c r="H157" s="55">
        <f t="shared" si="6"/>
        <v>0</v>
      </c>
      <c r="I157" s="56"/>
    </row>
    <row r="158" spans="1:9" x14ac:dyDescent="0.25">
      <c r="A158" s="83">
        <v>26</v>
      </c>
      <c r="B158" s="57" t="s">
        <v>34</v>
      </c>
      <c r="C158" s="60" t="s">
        <v>6</v>
      </c>
      <c r="D158" s="59">
        <v>0</v>
      </c>
      <c r="E158" s="96">
        <v>21.74</v>
      </c>
      <c r="F158" s="2"/>
      <c r="G158" s="54">
        <f t="shared" si="7"/>
        <v>0</v>
      </c>
      <c r="H158" s="55">
        <f t="shared" si="6"/>
        <v>0</v>
      </c>
      <c r="I158" s="56"/>
    </row>
    <row r="159" spans="1:9" x14ac:dyDescent="0.25">
      <c r="A159" s="83">
        <v>27</v>
      </c>
      <c r="B159" s="57" t="s">
        <v>54</v>
      </c>
      <c r="C159" s="60" t="s">
        <v>6</v>
      </c>
      <c r="D159" s="59">
        <v>1</v>
      </c>
      <c r="E159" s="96">
        <v>21.74</v>
      </c>
      <c r="F159" s="2"/>
      <c r="G159" s="54">
        <f t="shared" si="7"/>
        <v>0</v>
      </c>
      <c r="H159" s="55">
        <f t="shared" si="6"/>
        <v>0</v>
      </c>
      <c r="I159" s="56"/>
    </row>
    <row r="160" spans="1:9" ht="15.75" thickBot="1" x14ac:dyDescent="0.3">
      <c r="A160" s="86">
        <v>28</v>
      </c>
      <c r="B160" s="62" t="s">
        <v>39</v>
      </c>
      <c r="C160" s="88" t="s">
        <v>18</v>
      </c>
      <c r="D160" s="64">
        <v>300</v>
      </c>
      <c r="E160" s="98">
        <v>2.1739999999999999</v>
      </c>
      <c r="F160" s="6"/>
      <c r="G160" s="66">
        <f t="shared" si="7"/>
        <v>0</v>
      </c>
      <c r="H160" s="67">
        <f t="shared" si="6"/>
        <v>0</v>
      </c>
      <c r="I160" s="68"/>
    </row>
    <row r="161" spans="1:9" ht="15.75" thickBot="1" x14ac:dyDescent="0.3">
      <c r="A161" s="69"/>
      <c r="B161" s="70"/>
      <c r="C161" s="69"/>
      <c r="D161" s="71"/>
      <c r="E161" s="71"/>
      <c r="F161" s="69"/>
      <c r="G161" s="69"/>
      <c r="H161" s="72"/>
      <c r="I161" s="72"/>
    </row>
    <row r="162" spans="1:9" ht="47.1" customHeight="1" x14ac:dyDescent="0.25">
      <c r="A162" s="632" t="s">
        <v>11</v>
      </c>
      <c r="B162" s="633"/>
      <c r="C162" s="634" t="s">
        <v>85</v>
      </c>
      <c r="D162" s="634"/>
      <c r="E162" s="634"/>
      <c r="F162" s="634"/>
      <c r="G162" s="634"/>
      <c r="H162" s="634"/>
      <c r="I162" s="635"/>
    </row>
    <row r="163" spans="1:9" ht="47.1" customHeight="1" thickBot="1" x14ac:dyDescent="0.3">
      <c r="A163" s="619" t="s">
        <v>86</v>
      </c>
      <c r="B163" s="620"/>
      <c r="C163" s="644">
        <f>$C$2</f>
        <v>0</v>
      </c>
      <c r="D163" s="644"/>
      <c r="E163" s="644"/>
      <c r="F163" s="644"/>
      <c r="G163" s="644"/>
      <c r="H163" s="644"/>
      <c r="I163" s="645"/>
    </row>
    <row r="164" spans="1:9" ht="15.75" thickBot="1" x14ac:dyDescent="0.3">
      <c r="A164" s="27"/>
      <c r="B164" s="28">
        <v>1</v>
      </c>
      <c r="C164" s="28">
        <v>2</v>
      </c>
      <c r="D164" s="28">
        <v>3</v>
      </c>
      <c r="E164" s="624">
        <v>4</v>
      </c>
      <c r="F164" s="625"/>
      <c r="G164" s="28">
        <v>5</v>
      </c>
      <c r="H164" s="28">
        <v>6</v>
      </c>
      <c r="I164" s="29">
        <v>7</v>
      </c>
    </row>
    <row r="165" spans="1:9" ht="84.75" thickBot="1" x14ac:dyDescent="0.3">
      <c r="A165" s="30"/>
      <c r="B165" s="31" t="s">
        <v>1</v>
      </c>
      <c r="C165" s="32" t="s">
        <v>0</v>
      </c>
      <c r="D165" s="32" t="s">
        <v>653</v>
      </c>
      <c r="E165" s="642" t="s">
        <v>136</v>
      </c>
      <c r="F165" s="643"/>
      <c r="G165" s="32" t="s">
        <v>67</v>
      </c>
      <c r="H165" s="32" t="s">
        <v>84</v>
      </c>
      <c r="I165" s="33" t="s">
        <v>83</v>
      </c>
    </row>
    <row r="166" spans="1:9" ht="32.1" customHeight="1" thickBot="1" x14ac:dyDescent="0.3">
      <c r="A166" s="34" t="s">
        <v>60</v>
      </c>
      <c r="B166" s="35" t="s">
        <v>113</v>
      </c>
      <c r="C166" s="36" t="s">
        <v>9</v>
      </c>
      <c r="D166" s="37">
        <f>$D$221</f>
        <v>48</v>
      </c>
      <c r="E166" s="626">
        <f>SUM(G170:G190)</f>
        <v>0</v>
      </c>
      <c r="F166" s="627"/>
      <c r="G166" s="77">
        <f>E166+(E166*$C$218)</f>
        <v>0</v>
      </c>
      <c r="H166" s="39">
        <f>D166*E166</f>
        <v>0</v>
      </c>
      <c r="I166" s="40">
        <f>D166*G166</f>
        <v>0</v>
      </c>
    </row>
    <row r="167" spans="1:9" x14ac:dyDescent="0.25">
      <c r="A167" s="650" t="s">
        <v>123</v>
      </c>
      <c r="B167" s="651"/>
      <c r="C167" s="651"/>
      <c r="D167" s="651"/>
      <c r="E167" s="651"/>
      <c r="F167" s="651"/>
      <c r="G167" s="651"/>
      <c r="H167" s="651"/>
      <c r="I167" s="652"/>
    </row>
    <row r="168" spans="1:9" ht="15.75" thickBot="1" x14ac:dyDescent="0.3">
      <c r="A168" s="99"/>
      <c r="B168" s="100">
        <v>1</v>
      </c>
      <c r="C168" s="100">
        <v>2</v>
      </c>
      <c r="D168" s="100">
        <v>3</v>
      </c>
      <c r="E168" s="100">
        <v>4</v>
      </c>
      <c r="F168" s="100">
        <v>5</v>
      </c>
      <c r="G168" s="100">
        <v>6</v>
      </c>
      <c r="H168" s="100">
        <v>7</v>
      </c>
      <c r="I168" s="101">
        <v>8</v>
      </c>
    </row>
    <row r="169" spans="1:9" ht="30" thickBot="1" x14ac:dyDescent="0.3">
      <c r="A169" s="44"/>
      <c r="B169" s="45" t="s">
        <v>121</v>
      </c>
      <c r="C169" s="46" t="s">
        <v>76</v>
      </c>
      <c r="D169" s="46" t="s">
        <v>77</v>
      </c>
      <c r="E169" s="46" t="s">
        <v>134</v>
      </c>
      <c r="F169" s="47" t="s">
        <v>125</v>
      </c>
      <c r="G169" s="46" t="s">
        <v>135</v>
      </c>
      <c r="H169" s="81" t="str">
        <f>CONCATENATE("cena za položku
s DPH ",$C$218*100," %")</f>
        <v>cena za položku
s DPH 21 %</v>
      </c>
      <c r="I169" s="48" t="s">
        <v>79</v>
      </c>
    </row>
    <row r="170" spans="1:9" x14ac:dyDescent="0.25">
      <c r="A170" s="83">
        <v>1</v>
      </c>
      <c r="B170" s="57" t="s">
        <v>14</v>
      </c>
      <c r="C170" s="60" t="s">
        <v>18</v>
      </c>
      <c r="D170" s="58">
        <v>208.00000000000003</v>
      </c>
      <c r="E170" s="96">
        <v>21.74</v>
      </c>
      <c r="F170" s="1"/>
      <c r="G170" s="54">
        <f>D170*E170*F170</f>
        <v>0</v>
      </c>
      <c r="H170" s="84">
        <f t="shared" ref="H170:H190" si="8">G170+(G170*$C$218)</f>
        <v>0</v>
      </c>
      <c r="I170" s="56"/>
    </row>
    <row r="171" spans="1:9" x14ac:dyDescent="0.25">
      <c r="A171" s="83">
        <v>2</v>
      </c>
      <c r="B171" s="57" t="s">
        <v>16</v>
      </c>
      <c r="C171" s="60" t="s">
        <v>18</v>
      </c>
      <c r="D171" s="58">
        <v>36.4</v>
      </c>
      <c r="E171" s="96">
        <v>21.74</v>
      </c>
      <c r="F171" s="2"/>
      <c r="G171" s="54">
        <f t="shared" ref="G171:G190" si="9">D171*E171*F171</f>
        <v>0</v>
      </c>
      <c r="H171" s="55">
        <f t="shared" si="8"/>
        <v>0</v>
      </c>
      <c r="I171" s="56"/>
    </row>
    <row r="172" spans="1:9" x14ac:dyDescent="0.25">
      <c r="A172" s="83">
        <v>3</v>
      </c>
      <c r="B172" s="57" t="s">
        <v>17</v>
      </c>
      <c r="C172" s="60" t="s">
        <v>18</v>
      </c>
      <c r="D172" s="58">
        <v>11.9925</v>
      </c>
      <c r="E172" s="96">
        <v>0.27179999999999999</v>
      </c>
      <c r="F172" s="2"/>
      <c r="G172" s="54">
        <f t="shared" si="9"/>
        <v>0</v>
      </c>
      <c r="H172" s="55">
        <f t="shared" si="8"/>
        <v>0</v>
      </c>
      <c r="I172" s="56"/>
    </row>
    <row r="173" spans="1:9" x14ac:dyDescent="0.25">
      <c r="A173" s="83">
        <v>4</v>
      </c>
      <c r="B173" s="57" t="s">
        <v>19</v>
      </c>
      <c r="C173" s="60" t="s">
        <v>18</v>
      </c>
      <c r="D173" s="58">
        <v>63.513999999999996</v>
      </c>
      <c r="E173" s="96">
        <v>21.74</v>
      </c>
      <c r="F173" s="2"/>
      <c r="G173" s="54">
        <f t="shared" si="9"/>
        <v>0</v>
      </c>
      <c r="H173" s="55">
        <f t="shared" si="8"/>
        <v>0</v>
      </c>
      <c r="I173" s="56"/>
    </row>
    <row r="174" spans="1:9" x14ac:dyDescent="0.25">
      <c r="A174" s="83">
        <v>5</v>
      </c>
      <c r="B174" s="57" t="s">
        <v>21</v>
      </c>
      <c r="C174" s="60" t="s">
        <v>18</v>
      </c>
      <c r="D174" s="97">
        <v>1.84</v>
      </c>
      <c r="E174" s="96">
        <v>21.74</v>
      </c>
      <c r="F174" s="2"/>
      <c r="G174" s="54">
        <f t="shared" si="9"/>
        <v>0</v>
      </c>
      <c r="H174" s="55">
        <f t="shared" si="8"/>
        <v>0</v>
      </c>
      <c r="I174" s="56"/>
    </row>
    <row r="175" spans="1:9" x14ac:dyDescent="0.25">
      <c r="A175" s="83">
        <v>6</v>
      </c>
      <c r="B175" s="57" t="s">
        <v>92</v>
      </c>
      <c r="C175" s="60" t="s">
        <v>18</v>
      </c>
      <c r="D175" s="58">
        <v>1.84</v>
      </c>
      <c r="E175" s="96">
        <v>2.1739999999999999</v>
      </c>
      <c r="F175" s="2"/>
      <c r="G175" s="54">
        <f t="shared" si="9"/>
        <v>0</v>
      </c>
      <c r="H175" s="55">
        <f t="shared" si="8"/>
        <v>0</v>
      </c>
      <c r="I175" s="56"/>
    </row>
    <row r="176" spans="1:9" x14ac:dyDescent="0.25">
      <c r="A176" s="83">
        <v>7</v>
      </c>
      <c r="B176" s="57" t="s">
        <v>22</v>
      </c>
      <c r="C176" s="60" t="s">
        <v>18</v>
      </c>
      <c r="D176" s="58">
        <v>4.5</v>
      </c>
      <c r="E176" s="96">
        <v>4.3479999999999999</v>
      </c>
      <c r="F176" s="2"/>
      <c r="G176" s="54">
        <f t="shared" si="9"/>
        <v>0</v>
      </c>
      <c r="H176" s="55">
        <f t="shared" si="8"/>
        <v>0</v>
      </c>
      <c r="I176" s="56"/>
    </row>
    <row r="177" spans="1:9" x14ac:dyDescent="0.25">
      <c r="A177" s="83">
        <v>8</v>
      </c>
      <c r="B177" s="57" t="s">
        <v>33</v>
      </c>
      <c r="C177" s="60" t="s">
        <v>18</v>
      </c>
      <c r="D177" s="58">
        <v>8.2680000000000007</v>
      </c>
      <c r="E177" s="96">
        <v>21.74</v>
      </c>
      <c r="F177" s="2"/>
      <c r="G177" s="54">
        <f t="shared" si="9"/>
        <v>0</v>
      </c>
      <c r="H177" s="55">
        <f t="shared" si="8"/>
        <v>0</v>
      </c>
      <c r="I177" s="56"/>
    </row>
    <row r="178" spans="1:9" x14ac:dyDescent="0.25">
      <c r="A178" s="83">
        <v>9</v>
      </c>
      <c r="B178" s="57" t="s">
        <v>89</v>
      </c>
      <c r="C178" s="60" t="s">
        <v>6</v>
      </c>
      <c r="D178" s="59">
        <v>15</v>
      </c>
      <c r="E178" s="96">
        <v>21.74</v>
      </c>
      <c r="F178" s="2"/>
      <c r="G178" s="54">
        <f t="shared" si="9"/>
        <v>0</v>
      </c>
      <c r="H178" s="55">
        <f t="shared" si="8"/>
        <v>0</v>
      </c>
      <c r="I178" s="56"/>
    </row>
    <row r="179" spans="1:9" x14ac:dyDescent="0.25">
      <c r="A179" s="83">
        <v>10</v>
      </c>
      <c r="B179" s="57" t="s">
        <v>24</v>
      </c>
      <c r="C179" s="60" t="s">
        <v>6</v>
      </c>
      <c r="D179" s="59">
        <v>15</v>
      </c>
      <c r="E179" s="96">
        <v>1.087</v>
      </c>
      <c r="F179" s="2"/>
      <c r="G179" s="54">
        <f t="shared" si="9"/>
        <v>0</v>
      </c>
      <c r="H179" s="55">
        <f t="shared" si="8"/>
        <v>0</v>
      </c>
      <c r="I179" s="56"/>
    </row>
    <row r="180" spans="1:9" x14ac:dyDescent="0.25">
      <c r="A180" s="83">
        <v>11</v>
      </c>
      <c r="B180" s="57" t="s">
        <v>132</v>
      </c>
      <c r="C180" s="60" t="s">
        <v>6</v>
      </c>
      <c r="D180" s="59">
        <v>2</v>
      </c>
      <c r="E180" s="96">
        <v>21.74</v>
      </c>
      <c r="F180" s="2"/>
      <c r="G180" s="54">
        <f t="shared" si="9"/>
        <v>0</v>
      </c>
      <c r="H180" s="55">
        <f t="shared" si="8"/>
        <v>0</v>
      </c>
      <c r="I180" s="56"/>
    </row>
    <row r="181" spans="1:9" x14ac:dyDescent="0.25">
      <c r="A181" s="83">
        <v>12</v>
      </c>
      <c r="B181" s="57" t="s">
        <v>133</v>
      </c>
      <c r="C181" s="60" t="s">
        <v>6</v>
      </c>
      <c r="D181" s="59">
        <v>2</v>
      </c>
      <c r="E181" s="96">
        <v>1.087</v>
      </c>
      <c r="F181" s="2"/>
      <c r="G181" s="54">
        <f t="shared" si="9"/>
        <v>0</v>
      </c>
      <c r="H181" s="55">
        <f t="shared" si="8"/>
        <v>0</v>
      </c>
      <c r="I181" s="56"/>
    </row>
    <row r="182" spans="1:9" x14ac:dyDescent="0.25">
      <c r="A182" s="83">
        <v>13</v>
      </c>
      <c r="B182" s="57" t="s">
        <v>26</v>
      </c>
      <c r="C182" s="60" t="s">
        <v>6</v>
      </c>
      <c r="D182" s="59">
        <v>4</v>
      </c>
      <c r="E182" s="96">
        <v>21.74</v>
      </c>
      <c r="F182" s="2"/>
      <c r="G182" s="54">
        <f t="shared" si="9"/>
        <v>0</v>
      </c>
      <c r="H182" s="55">
        <f t="shared" si="8"/>
        <v>0</v>
      </c>
      <c r="I182" s="56"/>
    </row>
    <row r="183" spans="1:9" x14ac:dyDescent="0.25">
      <c r="A183" s="83">
        <v>14</v>
      </c>
      <c r="B183" s="57" t="s">
        <v>27</v>
      </c>
      <c r="C183" s="60" t="s">
        <v>6</v>
      </c>
      <c r="D183" s="59">
        <v>15</v>
      </c>
      <c r="E183" s="96">
        <v>4.3479999999999999</v>
      </c>
      <c r="F183" s="2"/>
      <c r="G183" s="54">
        <f t="shared" si="9"/>
        <v>0</v>
      </c>
      <c r="H183" s="55">
        <f t="shared" si="8"/>
        <v>0</v>
      </c>
      <c r="I183" s="56"/>
    </row>
    <row r="184" spans="1:9" x14ac:dyDescent="0.25">
      <c r="A184" s="83">
        <v>15</v>
      </c>
      <c r="B184" s="57" t="s">
        <v>94</v>
      </c>
      <c r="C184" s="60" t="s">
        <v>6</v>
      </c>
      <c r="D184" s="59">
        <v>15</v>
      </c>
      <c r="E184" s="96">
        <v>1.087</v>
      </c>
      <c r="F184" s="2"/>
      <c r="G184" s="54">
        <f>D184*E184*F184</f>
        <v>0</v>
      </c>
      <c r="H184" s="55">
        <f t="shared" si="8"/>
        <v>0</v>
      </c>
      <c r="I184" s="56"/>
    </row>
    <row r="185" spans="1:9" x14ac:dyDescent="0.25">
      <c r="A185" s="83">
        <v>16</v>
      </c>
      <c r="B185" s="57" t="s">
        <v>58</v>
      </c>
      <c r="C185" s="60" t="s">
        <v>6</v>
      </c>
      <c r="D185" s="59">
        <v>16</v>
      </c>
      <c r="E185" s="96">
        <v>21.74</v>
      </c>
      <c r="F185" s="2"/>
      <c r="G185" s="54">
        <f>D185*E185*F185</f>
        <v>0</v>
      </c>
      <c r="H185" s="55">
        <f t="shared" si="8"/>
        <v>0</v>
      </c>
      <c r="I185" s="56"/>
    </row>
    <row r="186" spans="1:9" x14ac:dyDescent="0.25">
      <c r="A186" s="83">
        <v>17</v>
      </c>
      <c r="B186" s="57" t="s">
        <v>695</v>
      </c>
      <c r="C186" s="60" t="s">
        <v>6</v>
      </c>
      <c r="D186" s="59">
        <v>2</v>
      </c>
      <c r="E186" s="96">
        <v>21.74</v>
      </c>
      <c r="F186" s="2"/>
      <c r="G186" s="54">
        <f t="shared" si="9"/>
        <v>0</v>
      </c>
      <c r="H186" s="55">
        <f t="shared" si="8"/>
        <v>0</v>
      </c>
      <c r="I186" s="56"/>
    </row>
    <row r="187" spans="1:9" x14ac:dyDescent="0.25">
      <c r="A187" s="83">
        <v>18</v>
      </c>
      <c r="B187" s="57" t="s">
        <v>31</v>
      </c>
      <c r="C187" s="60" t="s">
        <v>6</v>
      </c>
      <c r="D187" s="59">
        <v>1</v>
      </c>
      <c r="E187" s="96">
        <v>21.74</v>
      </c>
      <c r="F187" s="2"/>
      <c r="G187" s="54">
        <f t="shared" si="9"/>
        <v>0</v>
      </c>
      <c r="H187" s="55">
        <f t="shared" si="8"/>
        <v>0</v>
      </c>
      <c r="I187" s="56"/>
    </row>
    <row r="188" spans="1:9" x14ac:dyDescent="0.25">
      <c r="A188" s="83">
        <v>19</v>
      </c>
      <c r="B188" s="57" t="s">
        <v>62</v>
      </c>
      <c r="C188" s="60" t="s">
        <v>6</v>
      </c>
      <c r="D188" s="59">
        <v>1</v>
      </c>
      <c r="E188" s="96">
        <v>21.74</v>
      </c>
      <c r="F188" s="2"/>
      <c r="G188" s="54">
        <f t="shared" si="9"/>
        <v>0</v>
      </c>
      <c r="H188" s="55">
        <f t="shared" si="8"/>
        <v>0</v>
      </c>
      <c r="I188" s="56"/>
    </row>
    <row r="189" spans="1:9" x14ac:dyDescent="0.25">
      <c r="A189" s="83">
        <v>20</v>
      </c>
      <c r="B189" s="57" t="s">
        <v>694</v>
      </c>
      <c r="C189" s="60" t="s">
        <v>6</v>
      </c>
      <c r="D189" s="59">
        <v>3</v>
      </c>
      <c r="E189" s="96">
        <v>21.74</v>
      </c>
      <c r="F189" s="2"/>
      <c r="G189" s="54">
        <f t="shared" si="9"/>
        <v>0</v>
      </c>
      <c r="H189" s="55">
        <f t="shared" si="8"/>
        <v>0</v>
      </c>
      <c r="I189" s="56"/>
    </row>
    <row r="190" spans="1:9" ht="15.75" thickBot="1" x14ac:dyDescent="0.3">
      <c r="A190" s="86">
        <v>21</v>
      </c>
      <c r="B190" s="62" t="s">
        <v>54</v>
      </c>
      <c r="C190" s="88" t="s">
        <v>6</v>
      </c>
      <c r="D190" s="95">
        <v>1</v>
      </c>
      <c r="E190" s="102">
        <v>21.74</v>
      </c>
      <c r="F190" s="6"/>
      <c r="G190" s="66">
        <f t="shared" si="9"/>
        <v>0</v>
      </c>
      <c r="H190" s="67">
        <f t="shared" si="8"/>
        <v>0</v>
      </c>
      <c r="I190" s="68"/>
    </row>
    <row r="191" spans="1:9" ht="15.75" thickBot="1" x14ac:dyDescent="0.3"/>
    <row r="192" spans="1:9" ht="47.1" customHeight="1" x14ac:dyDescent="0.25">
      <c r="A192" s="632" t="s">
        <v>11</v>
      </c>
      <c r="B192" s="633"/>
      <c r="C192" s="634" t="s">
        <v>85</v>
      </c>
      <c r="D192" s="634"/>
      <c r="E192" s="634"/>
      <c r="F192" s="634"/>
      <c r="G192" s="634"/>
      <c r="H192" s="634"/>
      <c r="I192" s="635"/>
    </row>
    <row r="193" spans="1:9" ht="47.1" customHeight="1" thickBot="1" x14ac:dyDescent="0.3">
      <c r="A193" s="619" t="s">
        <v>86</v>
      </c>
      <c r="B193" s="620"/>
      <c r="C193" s="644">
        <f>$C$2</f>
        <v>0</v>
      </c>
      <c r="D193" s="644"/>
      <c r="E193" s="644"/>
      <c r="F193" s="644"/>
      <c r="G193" s="644"/>
      <c r="H193" s="644"/>
      <c r="I193" s="645"/>
    </row>
    <row r="194" spans="1:9" ht="15.75" thickBot="1" x14ac:dyDescent="0.3">
      <c r="A194" s="27"/>
      <c r="B194" s="28">
        <v>1</v>
      </c>
      <c r="C194" s="28">
        <v>2</v>
      </c>
      <c r="D194" s="28">
        <v>3</v>
      </c>
      <c r="E194" s="624">
        <v>4</v>
      </c>
      <c r="F194" s="625"/>
      <c r="G194" s="28">
        <v>5</v>
      </c>
      <c r="H194" s="28">
        <v>6</v>
      </c>
      <c r="I194" s="29">
        <v>7</v>
      </c>
    </row>
    <row r="195" spans="1:9" ht="84.75" thickBot="1" x14ac:dyDescent="0.3">
      <c r="A195" s="30"/>
      <c r="B195" s="31" t="s">
        <v>1</v>
      </c>
      <c r="C195" s="32" t="s">
        <v>0</v>
      </c>
      <c r="D195" s="32" t="s">
        <v>653</v>
      </c>
      <c r="E195" s="642" t="s">
        <v>136</v>
      </c>
      <c r="F195" s="643"/>
      <c r="G195" s="32" t="s">
        <v>67</v>
      </c>
      <c r="H195" s="32" t="s">
        <v>84</v>
      </c>
      <c r="I195" s="33" t="s">
        <v>83</v>
      </c>
    </row>
    <row r="196" spans="1:9" ht="32.1" customHeight="1" thickBot="1" x14ac:dyDescent="0.3">
      <c r="A196" s="34" t="s">
        <v>61</v>
      </c>
      <c r="B196" s="35" t="s">
        <v>114</v>
      </c>
      <c r="C196" s="36" t="s">
        <v>9</v>
      </c>
      <c r="D196" s="37">
        <f>$D$221</f>
        <v>48</v>
      </c>
      <c r="E196" s="626">
        <f>SUM(G200:G214)</f>
        <v>0</v>
      </c>
      <c r="F196" s="627"/>
      <c r="G196" s="77">
        <f>E196+(E196*$C$218)</f>
        <v>0</v>
      </c>
      <c r="H196" s="39">
        <f>D196*E196</f>
        <v>0</v>
      </c>
      <c r="I196" s="40">
        <f>D196*G196</f>
        <v>0</v>
      </c>
    </row>
    <row r="197" spans="1:9" ht="15.75" thickBot="1" x14ac:dyDescent="0.3">
      <c r="A197" s="628" t="s">
        <v>124</v>
      </c>
      <c r="B197" s="629"/>
      <c r="C197" s="629"/>
      <c r="D197" s="629"/>
      <c r="E197" s="629"/>
      <c r="F197" s="629"/>
      <c r="G197" s="629"/>
      <c r="H197" s="629"/>
      <c r="I197" s="631"/>
    </row>
    <row r="198" spans="1:9" ht="15.75" thickBot="1" x14ac:dyDescent="0.3">
      <c r="A198" s="78"/>
      <c r="B198" s="79">
        <v>1</v>
      </c>
      <c r="C198" s="79">
        <v>2</v>
      </c>
      <c r="D198" s="79">
        <v>3</v>
      </c>
      <c r="E198" s="79">
        <v>4</v>
      </c>
      <c r="F198" s="79">
        <v>5</v>
      </c>
      <c r="G198" s="79">
        <v>6</v>
      </c>
      <c r="H198" s="79">
        <v>7</v>
      </c>
      <c r="I198" s="80">
        <v>8</v>
      </c>
    </row>
    <row r="199" spans="1:9" ht="30" thickBot="1" x14ac:dyDescent="0.3">
      <c r="A199" s="44"/>
      <c r="B199" s="45" t="s">
        <v>121</v>
      </c>
      <c r="C199" s="46" t="s">
        <v>76</v>
      </c>
      <c r="D199" s="46" t="s">
        <v>77</v>
      </c>
      <c r="E199" s="46" t="s">
        <v>134</v>
      </c>
      <c r="F199" s="47" t="s">
        <v>125</v>
      </c>
      <c r="G199" s="46" t="s">
        <v>135</v>
      </c>
      <c r="H199" s="81" t="str">
        <f>CONCATENATE("cena za položku
s DPH ",$C$218*100," %")</f>
        <v>cena za položku
s DPH 21 %</v>
      </c>
      <c r="I199" s="48" t="s">
        <v>79</v>
      </c>
    </row>
    <row r="200" spans="1:9" x14ac:dyDescent="0.25">
      <c r="A200" s="49">
        <v>1</v>
      </c>
      <c r="B200" s="50" t="s">
        <v>14</v>
      </c>
      <c r="C200" s="51" t="s">
        <v>18</v>
      </c>
      <c r="D200" s="52">
        <v>82.700000000000017</v>
      </c>
      <c r="E200" s="53">
        <v>21.74</v>
      </c>
      <c r="F200" s="1"/>
      <c r="G200" s="54">
        <f>D200*E200*F200</f>
        <v>0</v>
      </c>
      <c r="H200" s="55">
        <f t="shared" ref="H200:H214" si="10">G200+(G200*$C$218)</f>
        <v>0</v>
      </c>
      <c r="I200" s="56"/>
    </row>
    <row r="201" spans="1:9" x14ac:dyDescent="0.25">
      <c r="A201" s="49">
        <v>2</v>
      </c>
      <c r="B201" s="57" t="s">
        <v>13</v>
      </c>
      <c r="C201" s="51" t="s">
        <v>18</v>
      </c>
      <c r="D201" s="58">
        <v>60.7</v>
      </c>
      <c r="E201" s="53">
        <v>21.74</v>
      </c>
      <c r="F201" s="3"/>
      <c r="G201" s="54">
        <f t="shared" ref="G201:G214" si="11">D201*E201*F201</f>
        <v>0</v>
      </c>
      <c r="H201" s="55">
        <f t="shared" si="10"/>
        <v>0</v>
      </c>
      <c r="I201" s="56"/>
    </row>
    <row r="202" spans="1:9" x14ac:dyDescent="0.25">
      <c r="A202" s="49">
        <v>3</v>
      </c>
      <c r="B202" s="57" t="s">
        <v>17</v>
      </c>
      <c r="C202" s="51" t="s">
        <v>18</v>
      </c>
      <c r="D202" s="58">
        <v>15.2607</v>
      </c>
      <c r="E202" s="53">
        <v>0.27179999999999999</v>
      </c>
      <c r="F202" s="3"/>
      <c r="G202" s="54">
        <f t="shared" si="11"/>
        <v>0</v>
      </c>
      <c r="H202" s="55">
        <f t="shared" si="10"/>
        <v>0</v>
      </c>
      <c r="I202" s="56"/>
    </row>
    <row r="203" spans="1:9" x14ac:dyDescent="0.25">
      <c r="A203" s="49">
        <v>4</v>
      </c>
      <c r="B203" s="57" t="s">
        <v>19</v>
      </c>
      <c r="C203" s="51" t="s">
        <v>18</v>
      </c>
      <c r="D203" s="58">
        <v>35.800000000000004</v>
      </c>
      <c r="E203" s="53">
        <v>21.74</v>
      </c>
      <c r="F203" s="3"/>
      <c r="G203" s="54">
        <f t="shared" si="11"/>
        <v>0</v>
      </c>
      <c r="H203" s="55">
        <f t="shared" si="10"/>
        <v>0</v>
      </c>
      <c r="I203" s="56"/>
    </row>
    <row r="204" spans="1:9" x14ac:dyDescent="0.25">
      <c r="A204" s="49">
        <v>5</v>
      </c>
      <c r="B204" s="57" t="s">
        <v>33</v>
      </c>
      <c r="C204" s="51" t="s">
        <v>18</v>
      </c>
      <c r="D204" s="58">
        <v>12.8</v>
      </c>
      <c r="E204" s="53">
        <v>21.74</v>
      </c>
      <c r="F204" s="3"/>
      <c r="G204" s="54">
        <f t="shared" si="11"/>
        <v>0</v>
      </c>
      <c r="H204" s="55">
        <f t="shared" si="10"/>
        <v>0</v>
      </c>
      <c r="I204" s="56"/>
    </row>
    <row r="205" spans="1:9" x14ac:dyDescent="0.25">
      <c r="A205" s="49">
        <v>6</v>
      </c>
      <c r="B205" s="57" t="s">
        <v>89</v>
      </c>
      <c r="C205" s="51" t="s">
        <v>6</v>
      </c>
      <c r="D205" s="58">
        <v>16</v>
      </c>
      <c r="E205" s="53">
        <v>21.74</v>
      </c>
      <c r="F205" s="3"/>
      <c r="G205" s="54">
        <f t="shared" si="11"/>
        <v>0</v>
      </c>
      <c r="H205" s="55">
        <f t="shared" si="10"/>
        <v>0</v>
      </c>
      <c r="I205" s="56"/>
    </row>
    <row r="206" spans="1:9" x14ac:dyDescent="0.25">
      <c r="A206" s="49">
        <v>7</v>
      </c>
      <c r="B206" s="57" t="s">
        <v>24</v>
      </c>
      <c r="C206" s="60" t="s">
        <v>6</v>
      </c>
      <c r="D206" s="59">
        <v>16</v>
      </c>
      <c r="E206" s="53">
        <v>1.087</v>
      </c>
      <c r="F206" s="3"/>
      <c r="G206" s="54">
        <f t="shared" si="11"/>
        <v>0</v>
      </c>
      <c r="H206" s="55">
        <f t="shared" si="10"/>
        <v>0</v>
      </c>
      <c r="I206" s="56"/>
    </row>
    <row r="207" spans="1:9" x14ac:dyDescent="0.25">
      <c r="A207" s="49">
        <v>8</v>
      </c>
      <c r="B207" s="57" t="s">
        <v>26</v>
      </c>
      <c r="C207" s="60" t="s">
        <v>6</v>
      </c>
      <c r="D207" s="59">
        <v>2</v>
      </c>
      <c r="E207" s="53">
        <v>21.74</v>
      </c>
      <c r="F207" s="3"/>
      <c r="G207" s="54">
        <f t="shared" si="11"/>
        <v>0</v>
      </c>
      <c r="H207" s="55">
        <f t="shared" si="10"/>
        <v>0</v>
      </c>
      <c r="I207" s="56"/>
    </row>
    <row r="208" spans="1:9" x14ac:dyDescent="0.25">
      <c r="A208" s="49">
        <v>9</v>
      </c>
      <c r="B208" s="57" t="s">
        <v>27</v>
      </c>
      <c r="C208" s="60" t="s">
        <v>6</v>
      </c>
      <c r="D208" s="59">
        <v>13</v>
      </c>
      <c r="E208" s="53">
        <v>4.3479999999999999</v>
      </c>
      <c r="F208" s="3"/>
      <c r="G208" s="54">
        <f t="shared" si="11"/>
        <v>0</v>
      </c>
      <c r="H208" s="55">
        <f t="shared" si="10"/>
        <v>0</v>
      </c>
      <c r="I208" s="56"/>
    </row>
    <row r="209" spans="1:9" x14ac:dyDescent="0.25">
      <c r="A209" s="49">
        <v>10</v>
      </c>
      <c r="B209" s="57" t="s">
        <v>94</v>
      </c>
      <c r="C209" s="60" t="s">
        <v>6</v>
      </c>
      <c r="D209" s="59">
        <v>13</v>
      </c>
      <c r="E209" s="53">
        <v>1.087</v>
      </c>
      <c r="F209" s="3"/>
      <c r="G209" s="54">
        <f t="shared" si="11"/>
        <v>0</v>
      </c>
      <c r="H209" s="55">
        <f t="shared" si="10"/>
        <v>0</v>
      </c>
      <c r="I209" s="56"/>
    </row>
    <row r="210" spans="1:9" x14ac:dyDescent="0.25">
      <c r="A210" s="49">
        <v>11</v>
      </c>
      <c r="B210" s="57" t="s">
        <v>58</v>
      </c>
      <c r="C210" s="60" t="s">
        <v>6</v>
      </c>
      <c r="D210" s="59">
        <v>9</v>
      </c>
      <c r="E210" s="53">
        <v>21.74</v>
      </c>
      <c r="F210" s="3"/>
      <c r="G210" s="54">
        <f t="shared" si="11"/>
        <v>0</v>
      </c>
      <c r="H210" s="55">
        <f t="shared" si="10"/>
        <v>0</v>
      </c>
      <c r="I210" s="56"/>
    </row>
    <row r="211" spans="1:9" x14ac:dyDescent="0.25">
      <c r="A211" s="49">
        <v>12</v>
      </c>
      <c r="B211" s="57" t="s">
        <v>696</v>
      </c>
      <c r="C211" s="60" t="s">
        <v>6</v>
      </c>
      <c r="D211" s="59">
        <v>4</v>
      </c>
      <c r="E211" s="53">
        <v>21.74</v>
      </c>
      <c r="F211" s="3"/>
      <c r="G211" s="54">
        <f t="shared" si="11"/>
        <v>0</v>
      </c>
      <c r="H211" s="55">
        <f t="shared" si="10"/>
        <v>0</v>
      </c>
      <c r="I211" s="56"/>
    </row>
    <row r="212" spans="1:9" x14ac:dyDescent="0.25">
      <c r="A212" s="49">
        <v>13</v>
      </c>
      <c r="B212" s="57" t="s">
        <v>62</v>
      </c>
      <c r="C212" s="60" t="s">
        <v>6</v>
      </c>
      <c r="D212" s="59">
        <v>1</v>
      </c>
      <c r="E212" s="53">
        <v>21.74</v>
      </c>
      <c r="F212" s="3"/>
      <c r="G212" s="54">
        <f t="shared" si="11"/>
        <v>0</v>
      </c>
      <c r="H212" s="55">
        <f t="shared" si="10"/>
        <v>0</v>
      </c>
      <c r="I212" s="56"/>
    </row>
    <row r="213" spans="1:9" x14ac:dyDescent="0.25">
      <c r="A213" s="49">
        <v>14</v>
      </c>
      <c r="B213" s="57" t="s">
        <v>694</v>
      </c>
      <c r="C213" s="60" t="s">
        <v>6</v>
      </c>
      <c r="D213" s="59">
        <v>4</v>
      </c>
      <c r="E213" s="53">
        <v>21.74</v>
      </c>
      <c r="F213" s="3"/>
      <c r="G213" s="54">
        <f t="shared" si="11"/>
        <v>0</v>
      </c>
      <c r="H213" s="55">
        <f t="shared" si="10"/>
        <v>0</v>
      </c>
      <c r="I213" s="56"/>
    </row>
    <row r="214" spans="1:9" ht="15.75" thickBot="1" x14ac:dyDescent="0.3">
      <c r="A214" s="61">
        <v>15</v>
      </c>
      <c r="B214" s="62" t="s">
        <v>34</v>
      </c>
      <c r="C214" s="88" t="s">
        <v>6</v>
      </c>
      <c r="D214" s="95">
        <v>1</v>
      </c>
      <c r="E214" s="65">
        <v>21.74</v>
      </c>
      <c r="F214" s="7"/>
      <c r="G214" s="66">
        <f t="shared" si="11"/>
        <v>0</v>
      </c>
      <c r="H214" s="67">
        <f t="shared" si="10"/>
        <v>0</v>
      </c>
      <c r="I214" s="68"/>
    </row>
    <row r="215" spans="1:9" x14ac:dyDescent="0.25">
      <c r="A215" s="103"/>
    </row>
    <row r="217" spans="1:9" ht="15.75" thickBot="1" x14ac:dyDescent="0.3"/>
    <row r="218" spans="1:9" ht="15.75" thickBot="1" x14ac:dyDescent="0.3">
      <c r="B218" s="104" t="s">
        <v>63</v>
      </c>
      <c r="C218" s="105">
        <v>0.21</v>
      </c>
    </row>
    <row r="219" spans="1:9" ht="15.75" thickBot="1" x14ac:dyDescent="0.3"/>
    <row r="220" spans="1:9" ht="84.75" thickBot="1" x14ac:dyDescent="0.3">
      <c r="B220" s="106" t="s">
        <v>119</v>
      </c>
      <c r="C220" s="107" t="s">
        <v>0</v>
      </c>
      <c r="D220" s="107" t="s">
        <v>652</v>
      </c>
      <c r="E220" s="612" t="s">
        <v>116</v>
      </c>
      <c r="F220" s="613"/>
      <c r="G220" s="107" t="s">
        <v>115</v>
      </c>
      <c r="H220" s="107" t="s">
        <v>117</v>
      </c>
      <c r="I220" s="108" t="s">
        <v>118</v>
      </c>
    </row>
    <row r="221" spans="1:9" ht="36" customHeight="1" thickBot="1" x14ac:dyDescent="0.3">
      <c r="B221" s="109" t="s">
        <v>120</v>
      </c>
      <c r="C221" s="110" t="s">
        <v>9</v>
      </c>
      <c r="D221" s="111">
        <v>48</v>
      </c>
      <c r="E221" s="653">
        <f>SUM(E5+E59+E99+E129+E166+E196)</f>
        <v>0</v>
      </c>
      <c r="F221" s="654"/>
      <c r="G221" s="112">
        <f>E221+(E221*$C$218)</f>
        <v>0</v>
      </c>
      <c r="H221" s="113">
        <f>D221*E221</f>
        <v>0</v>
      </c>
      <c r="I221" s="114">
        <f>D221*G221</f>
        <v>0</v>
      </c>
    </row>
    <row r="222" spans="1:9" ht="12" customHeight="1" x14ac:dyDescent="0.25"/>
    <row r="223" spans="1:9" ht="72" customHeight="1" x14ac:dyDescent="0.25">
      <c r="B223" s="655" t="s">
        <v>644</v>
      </c>
      <c r="C223" s="656"/>
      <c r="D223" s="656"/>
      <c r="E223" s="656"/>
      <c r="F223" s="656"/>
      <c r="G223" s="656"/>
      <c r="H223" s="656"/>
      <c r="I223" s="656"/>
    </row>
    <row r="224" spans="1:9" x14ac:dyDescent="0.25">
      <c r="B224" s="26" t="s">
        <v>710</v>
      </c>
    </row>
    <row r="225" s="115" customFormat="1" x14ac:dyDescent="0.25"/>
  </sheetData>
  <sheetProtection algorithmName="SHA-512" hashValue="coBA3G7y53cAVCe3lIrysEwnb6gidL6kUqsAZtz9PJc618J83+wuozOF8vxEEGCMQoE6tXYhLk3ZXZQm6HV5gg==" saltValue="aOD29V4u88uYkZ1T5nUX/w==" spinCount="100000" sheet="1" selectLockedCells="1"/>
  <protectedRanges>
    <protectedRange sqref="H8 H62 H102 H132 H169 H199" name="Oblast1_1"/>
    <protectedRange sqref="F2:I2 C56 F221:G221 F5:G6 F59:G60 F99:G100 F129:G130 F166:G167 F196:G197 F132:G132 G56:I56 C126 G126:I126 C163 G163:I163 C193 G193:I193 F133:H160 F8:G8 F169:G169 F199:G199 C96 F9:H53 F170:H190 F62:G62 F200:H214 G96:I96 F161:G161 F54:G54 F102:G102 F103:H123 F63:H92 G93:H93" name="Oblast1"/>
  </protectedRanges>
  <mergeCells count="51">
    <mergeCell ref="E220:F220"/>
    <mergeCell ref="E221:F221"/>
    <mergeCell ref="B223:I223"/>
    <mergeCell ref="A193:B193"/>
    <mergeCell ref="C193:I193"/>
    <mergeCell ref="E194:F194"/>
    <mergeCell ref="E195:F195"/>
    <mergeCell ref="E196:F196"/>
    <mergeCell ref="A197:I197"/>
    <mergeCell ref="E164:F164"/>
    <mergeCell ref="E165:F165"/>
    <mergeCell ref="E166:F166"/>
    <mergeCell ref="A167:I167"/>
    <mergeCell ref="A192:B192"/>
    <mergeCell ref="C192:I192"/>
    <mergeCell ref="E129:F129"/>
    <mergeCell ref="A130:I130"/>
    <mergeCell ref="A162:B162"/>
    <mergeCell ref="C162:I162"/>
    <mergeCell ref="A163:B163"/>
    <mergeCell ref="C163:I163"/>
    <mergeCell ref="E128:F128"/>
    <mergeCell ref="A96:B96"/>
    <mergeCell ref="C96:I96"/>
    <mergeCell ref="E97:F97"/>
    <mergeCell ref="E98:F98"/>
    <mergeCell ref="E99:F99"/>
    <mergeCell ref="A100:I100"/>
    <mergeCell ref="A125:B125"/>
    <mergeCell ref="C125:I125"/>
    <mergeCell ref="A126:B126"/>
    <mergeCell ref="C126:I126"/>
    <mergeCell ref="E127:F127"/>
    <mergeCell ref="E57:F57"/>
    <mergeCell ref="E58:F58"/>
    <mergeCell ref="E59:F59"/>
    <mergeCell ref="A60:I60"/>
    <mergeCell ref="A95:B95"/>
    <mergeCell ref="C95:I95"/>
    <mergeCell ref="E5:F5"/>
    <mergeCell ref="A6:I6"/>
    <mergeCell ref="A55:B55"/>
    <mergeCell ref="C55:I55"/>
    <mergeCell ref="A56:B56"/>
    <mergeCell ref="C56:I56"/>
    <mergeCell ref="E4:F4"/>
    <mergeCell ref="A1:B1"/>
    <mergeCell ref="C1:I1"/>
    <mergeCell ref="A2:B2"/>
    <mergeCell ref="C2:I2"/>
    <mergeCell ref="E3:F3"/>
  </mergeCells>
  <pageMargins left="0.7" right="0.7" top="0.78740157499999996" bottom="0.78740157499999996" header="0.3" footer="0.3"/>
  <pageSetup paperSize="9" scale="55" orientation="portrait" r:id="rId1"/>
  <rowBreaks count="1" manualBreakCount="1"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7"/>
  <sheetViews>
    <sheetView zoomScale="90" zoomScaleNormal="90" zoomScaleSheetLayoutView="80" workbookViewId="0">
      <selection activeCell="C25" sqref="C25"/>
    </sheetView>
  </sheetViews>
  <sheetFormatPr defaultColWidth="9.140625" defaultRowHeight="15" x14ac:dyDescent="0.25"/>
  <cols>
    <col min="1" max="1" width="9.140625" style="116"/>
    <col min="2" max="2" width="43.140625" style="26" customWidth="1"/>
    <col min="3" max="3" width="41.5703125" style="116" customWidth="1"/>
    <col min="4" max="4" width="6.85546875" style="117" customWidth="1"/>
    <col min="5" max="5" width="8.7109375" style="26" customWidth="1"/>
    <col min="6" max="6" width="9.5703125" style="26" customWidth="1"/>
    <col min="7" max="7" width="3.42578125" style="117" customWidth="1"/>
    <col min="8" max="8" width="2.140625" style="117" customWidth="1"/>
    <col min="9" max="9" width="1.42578125" style="117" bestFit="1" customWidth="1"/>
    <col min="10" max="10" width="2.7109375" style="117" customWidth="1"/>
    <col min="11" max="11" width="2.140625" style="117" customWidth="1"/>
    <col min="12" max="16384" width="9.140625" style="26"/>
  </cols>
  <sheetData>
    <row r="1" spans="2:6" ht="15.75" thickBot="1" x14ac:dyDescent="0.3"/>
    <row r="2" spans="2:6" ht="19.5" thickBot="1" x14ac:dyDescent="0.3">
      <c r="B2" s="118" t="s">
        <v>142</v>
      </c>
      <c r="C2" s="119"/>
      <c r="D2" s="119"/>
      <c r="E2" s="119"/>
      <c r="F2" s="120"/>
    </row>
    <row r="3" spans="2:6" x14ac:dyDescent="0.25">
      <c r="D3" s="121"/>
      <c r="E3" s="122"/>
      <c r="F3" s="123"/>
    </row>
    <row r="4" spans="2:6" x14ac:dyDescent="0.25">
      <c r="B4" s="10" t="s">
        <v>143</v>
      </c>
      <c r="D4" s="121"/>
      <c r="E4" s="122"/>
      <c r="F4" s="123"/>
    </row>
    <row r="5" spans="2:6" x14ac:dyDescent="0.25">
      <c r="B5" s="11" t="s">
        <v>270</v>
      </c>
      <c r="D5" s="121"/>
      <c r="E5" s="122"/>
      <c r="F5" s="123"/>
    </row>
    <row r="6" spans="2:6" x14ac:dyDescent="0.25">
      <c r="B6" s="11" t="s">
        <v>640</v>
      </c>
      <c r="D6" s="121"/>
      <c r="E6" s="122"/>
      <c r="F6" s="123"/>
    </row>
    <row r="7" spans="2:6" x14ac:dyDescent="0.25">
      <c r="B7" s="11" t="s">
        <v>643</v>
      </c>
      <c r="D7" s="121"/>
      <c r="E7" s="122"/>
      <c r="F7" s="123"/>
    </row>
    <row r="8" spans="2:6" x14ac:dyDescent="0.25">
      <c r="B8" s="10" t="s">
        <v>641</v>
      </c>
      <c r="D8" s="121"/>
      <c r="E8" s="122"/>
      <c r="F8" s="123"/>
    </row>
    <row r="9" spans="2:6" x14ac:dyDescent="0.25">
      <c r="B9" s="11" t="s">
        <v>633</v>
      </c>
      <c r="D9" s="121"/>
      <c r="E9" s="122"/>
      <c r="F9" s="123"/>
    </row>
    <row r="10" spans="2:6" x14ac:dyDescent="0.25">
      <c r="B10" s="11" t="s">
        <v>526</v>
      </c>
      <c r="D10" s="121"/>
      <c r="E10" s="122"/>
      <c r="F10" s="123"/>
    </row>
    <row r="11" spans="2:6" x14ac:dyDescent="0.25">
      <c r="B11" s="11" t="s">
        <v>582</v>
      </c>
      <c r="D11" s="121"/>
      <c r="E11" s="122"/>
      <c r="F11" s="123"/>
    </row>
    <row r="12" spans="2:6" x14ac:dyDescent="0.25">
      <c r="B12" s="11" t="s">
        <v>600</v>
      </c>
      <c r="D12" s="121"/>
      <c r="E12" s="122"/>
      <c r="F12" s="123"/>
    </row>
    <row r="13" spans="2:6" ht="15.75" thickBot="1" x14ac:dyDescent="0.3">
      <c r="B13" s="11" t="s">
        <v>697</v>
      </c>
      <c r="D13" s="121"/>
      <c r="E13" s="122"/>
      <c r="F13" s="123"/>
    </row>
    <row r="14" spans="2:6" ht="19.5" thickBot="1" x14ac:dyDescent="0.3">
      <c r="B14" s="124" t="s">
        <v>143</v>
      </c>
      <c r="C14" s="125"/>
      <c r="D14" s="125"/>
      <c r="E14" s="125"/>
      <c r="F14" s="126"/>
    </row>
    <row r="15" spans="2:6" ht="15.75" thickBot="1" x14ac:dyDescent="0.3">
      <c r="B15" s="127"/>
      <c r="D15" s="121"/>
      <c r="E15" s="122"/>
      <c r="F15" s="123"/>
    </row>
    <row r="16" spans="2:6" ht="15.75" thickBot="1" x14ac:dyDescent="0.3">
      <c r="B16" s="128" t="s">
        <v>144</v>
      </c>
      <c r="C16" s="129"/>
      <c r="D16" s="129"/>
      <c r="E16" s="129"/>
      <c r="F16" s="130"/>
    </row>
    <row r="17" spans="2:6" ht="30" x14ac:dyDescent="0.25">
      <c r="B17" s="131" t="s">
        <v>145</v>
      </c>
      <c r="C17" s="132" t="s">
        <v>146</v>
      </c>
      <c r="D17" s="133" t="s">
        <v>147</v>
      </c>
      <c r="E17" s="134" t="s">
        <v>148</v>
      </c>
      <c r="F17" s="135" t="s">
        <v>149</v>
      </c>
    </row>
    <row r="18" spans="2:6" x14ac:dyDescent="0.25">
      <c r="B18" s="136" t="s">
        <v>150</v>
      </c>
      <c r="C18" s="137" t="s">
        <v>151</v>
      </c>
      <c r="D18" s="138"/>
      <c r="E18" s="139">
        <v>35.839999999999996</v>
      </c>
      <c r="F18" s="140">
        <v>21.74</v>
      </c>
    </row>
    <row r="19" spans="2:6" x14ac:dyDescent="0.25">
      <c r="B19" s="136" t="s">
        <v>152</v>
      </c>
      <c r="C19" s="137" t="s">
        <v>153</v>
      </c>
      <c r="D19" s="138"/>
      <c r="E19" s="139">
        <v>1.68</v>
      </c>
      <c r="F19" s="140">
        <v>21.74</v>
      </c>
    </row>
    <row r="20" spans="2:6" x14ac:dyDescent="0.25">
      <c r="B20" s="136" t="s">
        <v>154</v>
      </c>
      <c r="C20" s="141" t="s">
        <v>154</v>
      </c>
      <c r="D20" s="142">
        <v>1</v>
      </c>
      <c r="E20" s="139">
        <v>8.36</v>
      </c>
      <c r="F20" s="143">
        <v>21.74</v>
      </c>
    </row>
    <row r="21" spans="2:6" x14ac:dyDescent="0.25">
      <c r="B21" s="136" t="s">
        <v>155</v>
      </c>
      <c r="C21" s="141" t="s">
        <v>173</v>
      </c>
      <c r="D21" s="142">
        <v>1</v>
      </c>
      <c r="E21" s="139">
        <v>2.6</v>
      </c>
      <c r="F21" s="143">
        <v>1.087</v>
      </c>
    </row>
    <row r="22" spans="2:6" x14ac:dyDescent="0.25">
      <c r="B22" s="136" t="s">
        <v>155</v>
      </c>
      <c r="C22" s="141" t="s">
        <v>173</v>
      </c>
      <c r="D22" s="142">
        <v>1</v>
      </c>
      <c r="E22" s="139">
        <v>3.3000000000000003</v>
      </c>
      <c r="F22" s="143">
        <v>1.087</v>
      </c>
    </row>
    <row r="23" spans="2:6" x14ac:dyDescent="0.25">
      <c r="B23" s="136" t="s">
        <v>156</v>
      </c>
      <c r="C23" s="141" t="s">
        <v>173</v>
      </c>
      <c r="D23" s="142">
        <v>1</v>
      </c>
      <c r="E23" s="139">
        <v>1.6</v>
      </c>
      <c r="F23" s="143">
        <v>21.74</v>
      </c>
    </row>
    <row r="24" spans="2:6" x14ac:dyDescent="0.25">
      <c r="B24" s="144" t="s">
        <v>157</v>
      </c>
      <c r="C24" s="138" t="s">
        <v>157</v>
      </c>
      <c r="D24" s="142"/>
      <c r="E24" s="139">
        <v>11.44</v>
      </c>
      <c r="F24" s="143">
        <v>1.087</v>
      </c>
    </row>
    <row r="25" spans="2:6" x14ac:dyDescent="0.25">
      <c r="B25" s="144" t="s">
        <v>158</v>
      </c>
      <c r="C25" s="141" t="s">
        <v>309</v>
      </c>
      <c r="D25" s="142">
        <v>1</v>
      </c>
      <c r="E25" s="139"/>
      <c r="F25" s="143">
        <v>1.087</v>
      </c>
    </row>
    <row r="26" spans="2:6" x14ac:dyDescent="0.25">
      <c r="B26" s="144" t="s">
        <v>159</v>
      </c>
      <c r="C26" s="145" t="s">
        <v>687</v>
      </c>
      <c r="D26" s="142"/>
      <c r="E26" s="139">
        <v>8</v>
      </c>
      <c r="F26" s="143">
        <v>1.087</v>
      </c>
    </row>
    <row r="27" spans="2:6" x14ac:dyDescent="0.25">
      <c r="B27" s="144" t="s">
        <v>160</v>
      </c>
      <c r="C27" s="137" t="s">
        <v>160</v>
      </c>
      <c r="D27" s="142"/>
      <c r="E27" s="139">
        <v>1.3800000000000001</v>
      </c>
      <c r="F27" s="143">
        <v>0.36230000000000001</v>
      </c>
    </row>
    <row r="28" spans="2:6" x14ac:dyDescent="0.25">
      <c r="B28" s="136" t="s">
        <v>161</v>
      </c>
      <c r="C28" s="146" t="s">
        <v>307</v>
      </c>
      <c r="D28" s="142">
        <v>1</v>
      </c>
      <c r="E28" s="147"/>
      <c r="F28" s="143">
        <v>21.74</v>
      </c>
    </row>
    <row r="29" spans="2:6" ht="15.75" thickBot="1" x14ac:dyDescent="0.3">
      <c r="B29" s="148"/>
      <c r="C29" s="149"/>
      <c r="D29" s="150"/>
      <c r="E29" s="151"/>
      <c r="F29" s="152"/>
    </row>
    <row r="30" spans="2:6" ht="15.75" thickBot="1" x14ac:dyDescent="0.3">
      <c r="B30" s="153" t="s">
        <v>144</v>
      </c>
      <c r="C30" s="154"/>
      <c r="D30" s="154"/>
      <c r="E30" s="154"/>
      <c r="F30" s="155"/>
    </row>
    <row r="31" spans="2:6" ht="30" x14ac:dyDescent="0.25">
      <c r="B31" s="156" t="s">
        <v>162</v>
      </c>
      <c r="C31" s="157" t="s">
        <v>146</v>
      </c>
      <c r="D31" s="158" t="s">
        <v>147</v>
      </c>
      <c r="E31" s="159" t="s">
        <v>148</v>
      </c>
      <c r="F31" s="160" t="s">
        <v>149</v>
      </c>
    </row>
    <row r="32" spans="2:6" x14ac:dyDescent="0.25">
      <c r="B32" s="161" t="s">
        <v>163</v>
      </c>
      <c r="C32" s="137" t="s">
        <v>153</v>
      </c>
      <c r="D32" s="138"/>
      <c r="E32" s="139">
        <v>10.15</v>
      </c>
      <c r="F32" s="140">
        <v>21.74</v>
      </c>
    </row>
    <row r="33" spans="2:12" x14ac:dyDescent="0.25">
      <c r="B33" s="162" t="s">
        <v>164</v>
      </c>
      <c r="C33" s="141" t="s">
        <v>277</v>
      </c>
      <c r="D33" s="142">
        <v>1</v>
      </c>
      <c r="E33" s="139">
        <v>0.72000000000000008</v>
      </c>
      <c r="F33" s="143">
        <v>0.27174999999999999</v>
      </c>
    </row>
    <row r="34" spans="2:12" x14ac:dyDescent="0.25">
      <c r="B34" s="162" t="s">
        <v>164</v>
      </c>
      <c r="C34" s="141" t="s">
        <v>277</v>
      </c>
      <c r="D34" s="142">
        <v>1</v>
      </c>
      <c r="E34" s="139">
        <v>1.83</v>
      </c>
      <c r="F34" s="143">
        <v>0.27174999999999999</v>
      </c>
    </row>
    <row r="35" spans="2:12" x14ac:dyDescent="0.25">
      <c r="B35" s="162" t="s">
        <v>165</v>
      </c>
      <c r="C35" s="141" t="s">
        <v>173</v>
      </c>
      <c r="D35" s="142">
        <v>1</v>
      </c>
      <c r="E35" s="139">
        <v>1.7</v>
      </c>
      <c r="F35" s="143">
        <v>1.087</v>
      </c>
    </row>
    <row r="36" spans="2:12" x14ac:dyDescent="0.25">
      <c r="B36" s="162" t="s">
        <v>166</v>
      </c>
      <c r="C36" s="141" t="s">
        <v>554</v>
      </c>
      <c r="D36" s="142">
        <v>1</v>
      </c>
      <c r="E36" s="147"/>
      <c r="F36" s="140">
        <v>21.74</v>
      </c>
    </row>
    <row r="37" spans="2:12" x14ac:dyDescent="0.25">
      <c r="B37" s="162" t="s">
        <v>167</v>
      </c>
      <c r="C37" s="141" t="s">
        <v>309</v>
      </c>
      <c r="D37" s="142">
        <v>1</v>
      </c>
      <c r="E37" s="147"/>
      <c r="F37" s="143">
        <v>1.087</v>
      </c>
    </row>
    <row r="38" spans="2:12" x14ac:dyDescent="0.25">
      <c r="B38" s="162" t="s">
        <v>168</v>
      </c>
      <c r="C38" s="116" t="s">
        <v>691</v>
      </c>
      <c r="D38" s="142">
        <v>2</v>
      </c>
      <c r="E38" s="147"/>
      <c r="F38" s="140">
        <v>21.74</v>
      </c>
    </row>
    <row r="39" spans="2:12" x14ac:dyDescent="0.25">
      <c r="B39" s="163" t="s">
        <v>169</v>
      </c>
      <c r="C39" s="164" t="s">
        <v>169</v>
      </c>
      <c r="D39" s="165">
        <v>1</v>
      </c>
      <c r="E39" s="166"/>
      <c r="F39" s="167">
        <v>21.74</v>
      </c>
    </row>
    <row r="40" spans="2:12" x14ac:dyDescent="0.25">
      <c r="B40" s="162" t="s">
        <v>170</v>
      </c>
      <c r="C40" s="141" t="s">
        <v>634</v>
      </c>
      <c r="D40" s="142">
        <v>2</v>
      </c>
      <c r="E40" s="147"/>
      <c r="F40" s="140">
        <v>21.74</v>
      </c>
    </row>
    <row r="41" spans="2:12" ht="15.75" thickBot="1" x14ac:dyDescent="0.3">
      <c r="B41" s="168" t="s">
        <v>171</v>
      </c>
      <c r="C41" s="169" t="s">
        <v>171</v>
      </c>
      <c r="D41" s="170">
        <v>3</v>
      </c>
      <c r="E41" s="171"/>
      <c r="F41" s="172">
        <v>21.74</v>
      </c>
    </row>
    <row r="42" spans="2:12" ht="15.75" thickBot="1" x14ac:dyDescent="0.3">
      <c r="D42" s="121"/>
      <c r="E42" s="122"/>
      <c r="F42" s="123"/>
    </row>
    <row r="43" spans="2:12" ht="15.75" thickBot="1" x14ac:dyDescent="0.3">
      <c r="B43" s="153" t="s">
        <v>144</v>
      </c>
      <c r="C43" s="154"/>
      <c r="D43" s="154"/>
      <c r="E43" s="154"/>
      <c r="F43" s="155"/>
      <c r="L43" s="173"/>
    </row>
    <row r="44" spans="2:12" ht="30" x14ac:dyDescent="0.25">
      <c r="B44" s="174" t="s">
        <v>172</v>
      </c>
      <c r="C44" s="175" t="s">
        <v>146</v>
      </c>
      <c r="D44" s="176" t="s">
        <v>147</v>
      </c>
      <c r="E44" s="177" t="s">
        <v>148</v>
      </c>
      <c r="F44" s="178" t="s">
        <v>149</v>
      </c>
    </row>
    <row r="45" spans="2:12" x14ac:dyDescent="0.25">
      <c r="B45" s="161" t="s">
        <v>150</v>
      </c>
      <c r="C45" s="137" t="s">
        <v>151</v>
      </c>
      <c r="D45" s="138"/>
      <c r="E45" s="139">
        <v>3.8500000000000005</v>
      </c>
      <c r="F45" s="140">
        <v>21.74</v>
      </c>
    </row>
    <row r="46" spans="2:12" x14ac:dyDescent="0.25">
      <c r="B46" s="162" t="s">
        <v>173</v>
      </c>
      <c r="C46" s="141" t="s">
        <v>173</v>
      </c>
      <c r="D46" s="142">
        <v>3</v>
      </c>
      <c r="E46" s="139">
        <v>4.1999999999999993</v>
      </c>
      <c r="F46" s="143">
        <v>1.087</v>
      </c>
      <c r="I46" s="117" t="s">
        <v>693</v>
      </c>
    </row>
    <row r="47" spans="2:12" x14ac:dyDescent="0.25">
      <c r="B47" s="162" t="s">
        <v>174</v>
      </c>
      <c r="C47" s="141" t="s">
        <v>470</v>
      </c>
      <c r="D47" s="142"/>
      <c r="E47" s="139">
        <v>16.3</v>
      </c>
      <c r="F47" s="143">
        <v>21.74</v>
      </c>
    </row>
    <row r="48" spans="2:12" ht="15.75" thickBot="1" x14ac:dyDescent="0.3">
      <c r="B48" s="179" t="s">
        <v>175</v>
      </c>
      <c r="C48" s="180" t="s">
        <v>692</v>
      </c>
      <c r="D48" s="170">
        <v>1</v>
      </c>
      <c r="E48" s="171"/>
      <c r="F48" s="181">
        <v>21.74</v>
      </c>
    </row>
    <row r="49" spans="2:7" ht="15.75" thickBot="1" x14ac:dyDescent="0.3">
      <c r="D49" s="121"/>
      <c r="E49" s="122"/>
      <c r="F49" s="123"/>
    </row>
    <row r="50" spans="2:7" ht="15.75" thickBot="1" x14ac:dyDescent="0.3">
      <c r="B50" s="153" t="s">
        <v>144</v>
      </c>
      <c r="C50" s="154"/>
      <c r="D50" s="154"/>
      <c r="E50" s="154"/>
      <c r="F50" s="155"/>
    </row>
    <row r="51" spans="2:7" ht="30" x14ac:dyDescent="0.25">
      <c r="B51" s="131" t="s">
        <v>176</v>
      </c>
      <c r="C51" s="132" t="s">
        <v>146</v>
      </c>
      <c r="D51" s="133" t="s">
        <v>147</v>
      </c>
      <c r="E51" s="134" t="s">
        <v>148</v>
      </c>
      <c r="F51" s="135" t="s">
        <v>149</v>
      </c>
    </row>
    <row r="52" spans="2:7" x14ac:dyDescent="0.25">
      <c r="B52" s="161" t="s">
        <v>163</v>
      </c>
      <c r="C52" s="137" t="s">
        <v>151</v>
      </c>
      <c r="D52" s="138"/>
      <c r="E52" s="139">
        <v>10.15</v>
      </c>
      <c r="F52" s="140">
        <v>21.74</v>
      </c>
    </row>
    <row r="53" spans="2:7" ht="15.75" thickBot="1" x14ac:dyDescent="0.3">
      <c r="B53" s="182" t="s">
        <v>177</v>
      </c>
      <c r="C53" s="183" t="s">
        <v>173</v>
      </c>
      <c r="D53" s="184">
        <v>1</v>
      </c>
      <c r="E53" s="185">
        <v>1.7</v>
      </c>
      <c r="F53" s="172">
        <v>1.087</v>
      </c>
    </row>
    <row r="54" spans="2:7" ht="15.75" thickBot="1" x14ac:dyDescent="0.3">
      <c r="D54" s="121"/>
      <c r="E54" s="122"/>
      <c r="F54" s="123"/>
    </row>
    <row r="55" spans="2:7" ht="15.75" thickBot="1" x14ac:dyDescent="0.3">
      <c r="B55" s="153" t="s">
        <v>178</v>
      </c>
      <c r="C55" s="154"/>
      <c r="D55" s="154"/>
      <c r="E55" s="154"/>
      <c r="F55" s="155"/>
    </row>
    <row r="56" spans="2:7" ht="30" x14ac:dyDescent="0.25">
      <c r="B56" s="131" t="s">
        <v>654</v>
      </c>
      <c r="C56" s="132" t="s">
        <v>146</v>
      </c>
      <c r="D56" s="133" t="s">
        <v>147</v>
      </c>
      <c r="E56" s="134" t="s">
        <v>148</v>
      </c>
      <c r="F56" s="135" t="s">
        <v>149</v>
      </c>
    </row>
    <row r="57" spans="2:7" x14ac:dyDescent="0.25">
      <c r="B57" s="162" t="s">
        <v>163</v>
      </c>
      <c r="C57" s="137" t="s">
        <v>153</v>
      </c>
      <c r="D57" s="138"/>
      <c r="E57" s="139">
        <v>24.860000000000003</v>
      </c>
      <c r="F57" s="140">
        <v>21.74</v>
      </c>
    </row>
    <row r="58" spans="2:7" x14ac:dyDescent="0.25">
      <c r="B58" s="162" t="s">
        <v>179</v>
      </c>
      <c r="C58" s="137" t="s">
        <v>277</v>
      </c>
      <c r="D58" s="186">
        <v>2</v>
      </c>
      <c r="E58" s="139">
        <v>6.7919999999999998</v>
      </c>
      <c r="F58" s="143">
        <v>0.27174999999999999</v>
      </c>
    </row>
    <row r="59" spans="2:7" x14ac:dyDescent="0.25">
      <c r="B59" s="162" t="s">
        <v>177</v>
      </c>
      <c r="C59" s="141" t="s">
        <v>173</v>
      </c>
      <c r="D59" s="186">
        <v>1</v>
      </c>
      <c r="E59" s="139">
        <v>1.9949999999999999</v>
      </c>
      <c r="F59" s="143">
        <v>1.087</v>
      </c>
    </row>
    <row r="60" spans="2:7" x14ac:dyDescent="0.25">
      <c r="B60" s="163" t="s">
        <v>169</v>
      </c>
      <c r="C60" s="164" t="s">
        <v>169</v>
      </c>
      <c r="D60" s="165">
        <v>1</v>
      </c>
      <c r="E60" s="166"/>
      <c r="F60" s="187">
        <v>21.74</v>
      </c>
      <c r="G60" s="188"/>
    </row>
    <row r="61" spans="2:7" x14ac:dyDescent="0.25">
      <c r="B61" s="162" t="s">
        <v>166</v>
      </c>
      <c r="C61" s="141" t="s">
        <v>554</v>
      </c>
      <c r="D61" s="186">
        <v>2</v>
      </c>
      <c r="E61" s="147"/>
      <c r="F61" s="140">
        <v>21.74</v>
      </c>
    </row>
    <row r="62" spans="2:7" x14ac:dyDescent="0.25">
      <c r="B62" s="162" t="s">
        <v>167</v>
      </c>
      <c r="C62" s="141" t="s">
        <v>309</v>
      </c>
      <c r="D62" s="186">
        <v>1</v>
      </c>
      <c r="E62" s="147"/>
      <c r="F62" s="143">
        <v>1.087</v>
      </c>
    </row>
    <row r="63" spans="2:7" ht="15.75" thickBot="1" x14ac:dyDescent="0.3">
      <c r="B63" s="182" t="s">
        <v>170</v>
      </c>
      <c r="C63" s="180" t="s">
        <v>634</v>
      </c>
      <c r="D63" s="189">
        <v>1</v>
      </c>
      <c r="E63" s="171"/>
      <c r="F63" s="181">
        <v>21.74</v>
      </c>
    </row>
    <row r="64" spans="2:7" ht="15.75" thickBot="1" x14ac:dyDescent="0.3">
      <c r="D64" s="121"/>
      <c r="E64" s="122"/>
      <c r="F64" s="123"/>
    </row>
    <row r="65" spans="1:11" ht="15.75" thickBot="1" x14ac:dyDescent="0.3">
      <c r="B65" s="190" t="s">
        <v>178</v>
      </c>
      <c r="C65" s="191"/>
      <c r="D65" s="191"/>
      <c r="E65" s="191"/>
      <c r="F65" s="192"/>
    </row>
    <row r="66" spans="1:11" ht="30" x14ac:dyDescent="0.25">
      <c r="B66" s="193" t="s">
        <v>181</v>
      </c>
      <c r="C66" s="132" t="s">
        <v>146</v>
      </c>
      <c r="D66" s="133" t="s">
        <v>147</v>
      </c>
      <c r="E66" s="134" t="s">
        <v>148</v>
      </c>
      <c r="F66" s="194" t="s">
        <v>149</v>
      </c>
    </row>
    <row r="67" spans="1:11" x14ac:dyDescent="0.25">
      <c r="B67" s="195" t="s">
        <v>163</v>
      </c>
      <c r="C67" s="137" t="s">
        <v>182</v>
      </c>
      <c r="D67" s="138"/>
      <c r="E67" s="139">
        <v>22.9862</v>
      </c>
      <c r="F67" s="196">
        <v>21.74</v>
      </c>
    </row>
    <row r="68" spans="1:11" x14ac:dyDescent="0.25">
      <c r="B68" s="195" t="s">
        <v>179</v>
      </c>
      <c r="C68" s="137" t="s">
        <v>277</v>
      </c>
      <c r="D68" s="186">
        <v>2</v>
      </c>
      <c r="E68" s="139">
        <v>6.84</v>
      </c>
      <c r="F68" s="197">
        <v>0.27174999999999999</v>
      </c>
    </row>
    <row r="69" spans="1:11" x14ac:dyDescent="0.25">
      <c r="B69" s="195" t="s">
        <v>177</v>
      </c>
      <c r="C69" s="141" t="s">
        <v>173</v>
      </c>
      <c r="D69" s="186">
        <v>1</v>
      </c>
      <c r="E69" s="139">
        <v>1.9949999999999999</v>
      </c>
      <c r="F69" s="197">
        <v>1.087</v>
      </c>
    </row>
    <row r="70" spans="1:11" x14ac:dyDescent="0.25">
      <c r="B70" s="195" t="s">
        <v>166</v>
      </c>
      <c r="C70" s="141" t="s">
        <v>554</v>
      </c>
      <c r="D70" s="186">
        <v>3</v>
      </c>
      <c r="E70" s="147"/>
      <c r="F70" s="196">
        <v>21.74</v>
      </c>
    </row>
    <row r="71" spans="1:11" x14ac:dyDescent="0.25">
      <c r="B71" s="195" t="s">
        <v>167</v>
      </c>
      <c r="C71" s="141" t="s">
        <v>309</v>
      </c>
      <c r="D71" s="186">
        <v>1</v>
      </c>
      <c r="E71" s="147"/>
      <c r="F71" s="197">
        <v>1.087</v>
      </c>
    </row>
    <row r="72" spans="1:11" ht="15.75" thickBot="1" x14ac:dyDescent="0.3">
      <c r="B72" s="198" t="s">
        <v>170</v>
      </c>
      <c r="C72" s="199" t="s">
        <v>634</v>
      </c>
      <c r="D72" s="200">
        <v>2</v>
      </c>
      <c r="E72" s="201"/>
      <c r="F72" s="202">
        <v>21.74</v>
      </c>
    </row>
    <row r="73" spans="1:11" ht="15.75" thickBot="1" x14ac:dyDescent="0.3">
      <c r="D73" s="121"/>
      <c r="E73" s="122"/>
      <c r="F73" s="123"/>
    </row>
    <row r="74" spans="1:11" ht="15.75" thickBot="1" x14ac:dyDescent="0.3">
      <c r="B74" s="190" t="s">
        <v>178</v>
      </c>
      <c r="C74" s="191"/>
      <c r="D74" s="191"/>
      <c r="E74" s="191"/>
      <c r="F74" s="192"/>
    </row>
    <row r="75" spans="1:11" ht="30" x14ac:dyDescent="0.25">
      <c r="B75" s="193" t="s">
        <v>655</v>
      </c>
      <c r="C75" s="132" t="s">
        <v>146</v>
      </c>
      <c r="D75" s="133" t="s">
        <v>147</v>
      </c>
      <c r="E75" s="134" t="s">
        <v>148</v>
      </c>
      <c r="F75" s="194" t="s">
        <v>149</v>
      </c>
    </row>
    <row r="76" spans="1:11" x14ac:dyDescent="0.25">
      <c r="B76" s="195" t="s">
        <v>163</v>
      </c>
      <c r="C76" s="137" t="s">
        <v>182</v>
      </c>
      <c r="D76" s="138"/>
      <c r="E76" s="139">
        <v>24.218699999999998</v>
      </c>
      <c r="F76" s="196">
        <v>21.74</v>
      </c>
      <c r="G76" s="203"/>
      <c r="H76" s="203"/>
      <c r="I76" s="203"/>
      <c r="J76" s="203"/>
      <c r="K76" s="203"/>
    </row>
    <row r="77" spans="1:11" s="211" customFormat="1" x14ac:dyDescent="0.25">
      <c r="A77" s="204"/>
      <c r="B77" s="205" t="s">
        <v>179</v>
      </c>
      <c r="C77" s="206" t="s">
        <v>277</v>
      </c>
      <c r="D77" s="207">
        <v>2</v>
      </c>
      <c r="E77" s="208">
        <v>6.84</v>
      </c>
      <c r="F77" s="209">
        <v>0.27174999999999999</v>
      </c>
      <c r="G77" s="210"/>
      <c r="H77" s="203"/>
      <c r="I77" s="203"/>
      <c r="J77" s="203"/>
      <c r="K77" s="203"/>
    </row>
    <row r="78" spans="1:11" x14ac:dyDescent="0.25">
      <c r="B78" s="212" t="s">
        <v>164</v>
      </c>
      <c r="C78" s="141" t="s">
        <v>277</v>
      </c>
      <c r="D78" s="207">
        <v>1</v>
      </c>
      <c r="E78" s="139">
        <v>4.3319999999999999</v>
      </c>
      <c r="F78" s="197">
        <v>0.27174999999999999</v>
      </c>
      <c r="G78" s="203"/>
      <c r="H78" s="203"/>
      <c r="I78" s="203"/>
      <c r="J78" s="203"/>
      <c r="K78" s="203"/>
    </row>
    <row r="79" spans="1:11" x14ac:dyDescent="0.25">
      <c r="B79" s="213" t="s">
        <v>183</v>
      </c>
      <c r="C79" s="169" t="s">
        <v>317</v>
      </c>
      <c r="D79" s="186"/>
      <c r="E79" s="139">
        <v>17.25</v>
      </c>
      <c r="F79" s="197">
        <v>0.27174999999999999</v>
      </c>
      <c r="G79" s="203"/>
      <c r="H79" s="203"/>
      <c r="I79" s="203"/>
      <c r="J79" s="203"/>
      <c r="K79" s="203"/>
    </row>
    <row r="80" spans="1:11" x14ac:dyDescent="0.25">
      <c r="B80" s="213" t="s">
        <v>177</v>
      </c>
      <c r="C80" s="141" t="s">
        <v>173</v>
      </c>
      <c r="D80" s="186">
        <v>1</v>
      </c>
      <c r="E80" s="139">
        <v>1.9949999999999999</v>
      </c>
      <c r="F80" s="197">
        <v>1.087</v>
      </c>
      <c r="G80" s="203"/>
      <c r="H80" s="203"/>
      <c r="I80" s="203"/>
      <c r="J80" s="203"/>
      <c r="K80" s="203"/>
    </row>
    <row r="81" spans="2:11" x14ac:dyDescent="0.25">
      <c r="B81" s="213" t="s">
        <v>166</v>
      </c>
      <c r="C81" s="141" t="s">
        <v>554</v>
      </c>
      <c r="D81" s="186">
        <v>1</v>
      </c>
      <c r="E81" s="147"/>
      <c r="F81" s="196">
        <v>21.74</v>
      </c>
      <c r="G81" s="203"/>
      <c r="H81" s="203"/>
      <c r="I81" s="203"/>
      <c r="J81" s="203"/>
      <c r="K81" s="203"/>
    </row>
    <row r="82" spans="2:11" x14ac:dyDescent="0.25">
      <c r="B82" s="213" t="s">
        <v>167</v>
      </c>
      <c r="C82" s="141" t="s">
        <v>309</v>
      </c>
      <c r="D82" s="186">
        <v>1</v>
      </c>
      <c r="E82" s="147"/>
      <c r="F82" s="197">
        <v>1.087</v>
      </c>
    </row>
    <row r="83" spans="2:11" x14ac:dyDescent="0.25">
      <c r="B83" s="213" t="s">
        <v>170</v>
      </c>
      <c r="C83" s="141" t="s">
        <v>634</v>
      </c>
      <c r="D83" s="186">
        <v>1</v>
      </c>
      <c r="E83" s="147"/>
      <c r="F83" s="196">
        <v>21.74</v>
      </c>
    </row>
    <row r="84" spans="2:11" ht="15.75" thickBot="1" x14ac:dyDescent="0.3">
      <c r="B84" s="198" t="s">
        <v>184</v>
      </c>
      <c r="C84" s="199" t="s">
        <v>184</v>
      </c>
      <c r="D84" s="214">
        <v>1</v>
      </c>
      <c r="E84" s="201"/>
      <c r="F84" s="202">
        <v>21.74</v>
      </c>
    </row>
    <row r="85" spans="2:11" ht="15.75" thickBot="1" x14ac:dyDescent="0.3">
      <c r="D85" s="121"/>
      <c r="E85" s="122"/>
      <c r="F85" s="123"/>
    </row>
    <row r="86" spans="2:11" ht="15.75" thickBot="1" x14ac:dyDescent="0.3">
      <c r="B86" s="190" t="s">
        <v>178</v>
      </c>
      <c r="C86" s="191"/>
      <c r="D86" s="191"/>
      <c r="E86" s="191"/>
      <c r="F86" s="192"/>
    </row>
    <row r="87" spans="2:11" ht="30" x14ac:dyDescent="0.25">
      <c r="B87" s="193" t="s">
        <v>185</v>
      </c>
      <c r="C87" s="132" t="s">
        <v>146</v>
      </c>
      <c r="D87" s="133" t="s">
        <v>147</v>
      </c>
      <c r="E87" s="134" t="s">
        <v>148</v>
      </c>
      <c r="F87" s="194" t="s">
        <v>149</v>
      </c>
    </row>
    <row r="88" spans="2:11" x14ac:dyDescent="0.25">
      <c r="B88" s="195" t="s">
        <v>163</v>
      </c>
      <c r="C88" s="206" t="s">
        <v>182</v>
      </c>
      <c r="D88" s="186"/>
      <c r="E88" s="139">
        <v>45.130799999999994</v>
      </c>
      <c r="F88" s="196">
        <v>21.74</v>
      </c>
    </row>
    <row r="89" spans="2:11" x14ac:dyDescent="0.25">
      <c r="B89" s="195" t="s">
        <v>179</v>
      </c>
      <c r="C89" s="137" t="s">
        <v>277</v>
      </c>
      <c r="D89" s="186">
        <v>2</v>
      </c>
      <c r="E89" s="139">
        <v>6.84</v>
      </c>
      <c r="F89" s="197">
        <v>0.27174999999999999</v>
      </c>
    </row>
    <row r="90" spans="2:11" x14ac:dyDescent="0.25">
      <c r="B90" s="195" t="s">
        <v>177</v>
      </c>
      <c r="C90" s="141" t="s">
        <v>173</v>
      </c>
      <c r="D90" s="186">
        <v>2</v>
      </c>
      <c r="E90" s="139">
        <v>3.9899999999999998</v>
      </c>
      <c r="F90" s="197">
        <v>1.087</v>
      </c>
    </row>
    <row r="91" spans="2:11" x14ac:dyDescent="0.25">
      <c r="B91" s="195" t="s">
        <v>166</v>
      </c>
      <c r="C91" s="141" t="s">
        <v>554</v>
      </c>
      <c r="D91" s="207">
        <v>4</v>
      </c>
      <c r="E91" s="147"/>
      <c r="F91" s="196">
        <v>21.74</v>
      </c>
    </row>
    <row r="92" spans="2:11" x14ac:dyDescent="0.25">
      <c r="B92" s="195" t="s">
        <v>167</v>
      </c>
      <c r="C92" s="141" t="s">
        <v>309</v>
      </c>
      <c r="D92" s="186">
        <v>2</v>
      </c>
      <c r="E92" s="147"/>
      <c r="F92" s="197">
        <v>1.087</v>
      </c>
    </row>
    <row r="93" spans="2:11" ht="15.75" thickBot="1" x14ac:dyDescent="0.3">
      <c r="B93" s="198" t="s">
        <v>170</v>
      </c>
      <c r="C93" s="199" t="s">
        <v>634</v>
      </c>
      <c r="D93" s="200">
        <v>4</v>
      </c>
      <c r="E93" s="201"/>
      <c r="F93" s="202">
        <v>21.74</v>
      </c>
    </row>
    <row r="94" spans="2:11" ht="15.75" thickBot="1" x14ac:dyDescent="0.3">
      <c r="D94" s="121"/>
      <c r="E94" s="122"/>
      <c r="F94" s="123"/>
    </row>
    <row r="95" spans="2:11" ht="15.75" thickBot="1" x14ac:dyDescent="0.3">
      <c r="B95" s="153" t="s">
        <v>178</v>
      </c>
      <c r="C95" s="154"/>
      <c r="D95" s="154"/>
      <c r="E95" s="154"/>
      <c r="F95" s="155"/>
    </row>
    <row r="96" spans="2:11" ht="30.75" thickBot="1" x14ac:dyDescent="0.3">
      <c r="B96" s="215" t="s">
        <v>186</v>
      </c>
      <c r="C96" s="216" t="s">
        <v>146</v>
      </c>
      <c r="D96" s="217" t="s">
        <v>147</v>
      </c>
      <c r="E96" s="218" t="s">
        <v>148</v>
      </c>
      <c r="F96" s="219" t="s">
        <v>149</v>
      </c>
    </row>
    <row r="97" spans="2:6" x14ac:dyDescent="0.25">
      <c r="B97" s="220" t="s">
        <v>163</v>
      </c>
      <c r="C97" s="221" t="s">
        <v>153</v>
      </c>
      <c r="D97" s="222"/>
      <c r="E97" s="223">
        <v>10.432</v>
      </c>
      <c r="F97" s="224">
        <v>21.74</v>
      </c>
    </row>
    <row r="98" spans="2:6" x14ac:dyDescent="0.25">
      <c r="B98" s="162" t="s">
        <v>179</v>
      </c>
      <c r="C98" s="137" t="s">
        <v>277</v>
      </c>
      <c r="D98" s="186">
        <v>1</v>
      </c>
      <c r="E98" s="139">
        <v>5.64</v>
      </c>
      <c r="F98" s="143">
        <v>0.27174999999999999</v>
      </c>
    </row>
    <row r="99" spans="2:6" x14ac:dyDescent="0.25">
      <c r="B99" s="162" t="s">
        <v>177</v>
      </c>
      <c r="C99" s="141" t="s">
        <v>173</v>
      </c>
      <c r="D99" s="186">
        <v>1</v>
      </c>
      <c r="E99" s="139">
        <v>1.9949999999999999</v>
      </c>
      <c r="F99" s="143">
        <v>1.087</v>
      </c>
    </row>
    <row r="100" spans="2:6" x14ac:dyDescent="0.25">
      <c r="B100" s="162" t="s">
        <v>187</v>
      </c>
      <c r="C100" s="141" t="s">
        <v>691</v>
      </c>
      <c r="D100" s="186">
        <v>1</v>
      </c>
      <c r="E100" s="147"/>
      <c r="F100" s="225">
        <v>21.74</v>
      </c>
    </row>
    <row r="101" spans="2:6" ht="15.75" thickBot="1" x14ac:dyDescent="0.3">
      <c r="B101" s="182" t="s">
        <v>167</v>
      </c>
      <c r="C101" s="180" t="s">
        <v>309</v>
      </c>
      <c r="D101" s="226">
        <v>1</v>
      </c>
      <c r="E101" s="171"/>
      <c r="F101" s="172">
        <v>1.087</v>
      </c>
    </row>
    <row r="102" spans="2:6" ht="15.75" thickBot="1" x14ac:dyDescent="0.3">
      <c r="D102" s="121"/>
      <c r="E102" s="122"/>
      <c r="F102" s="123"/>
    </row>
    <row r="103" spans="2:6" ht="15.75" thickBot="1" x14ac:dyDescent="0.3">
      <c r="B103" s="153" t="s">
        <v>178</v>
      </c>
      <c r="C103" s="154"/>
      <c r="D103" s="154"/>
      <c r="E103" s="154"/>
      <c r="F103" s="155"/>
    </row>
    <row r="104" spans="2:6" ht="30.75" thickBot="1" x14ac:dyDescent="0.3">
      <c r="B104" s="227" t="s">
        <v>188</v>
      </c>
      <c r="C104" s="228" t="s">
        <v>146</v>
      </c>
      <c r="D104" s="229" t="s">
        <v>147</v>
      </c>
      <c r="E104" s="230" t="s">
        <v>148</v>
      </c>
      <c r="F104" s="231" t="s">
        <v>149</v>
      </c>
    </row>
    <row r="105" spans="2:6" x14ac:dyDescent="0.25">
      <c r="B105" s="220" t="s">
        <v>163</v>
      </c>
      <c r="C105" s="221" t="s">
        <v>153</v>
      </c>
      <c r="D105" s="222"/>
      <c r="E105" s="223">
        <v>9.565900000000001</v>
      </c>
      <c r="F105" s="224">
        <v>21.74</v>
      </c>
    </row>
    <row r="106" spans="2:6" x14ac:dyDescent="0.25">
      <c r="B106" s="162" t="s">
        <v>179</v>
      </c>
      <c r="C106" s="137" t="s">
        <v>277</v>
      </c>
      <c r="D106" s="186">
        <v>1</v>
      </c>
      <c r="E106" s="139">
        <v>3.2664999999999997</v>
      </c>
      <c r="F106" s="143">
        <v>0.27174999999999999</v>
      </c>
    </row>
    <row r="107" spans="2:6" x14ac:dyDescent="0.25">
      <c r="B107" s="162" t="s">
        <v>177</v>
      </c>
      <c r="C107" s="141" t="s">
        <v>173</v>
      </c>
      <c r="D107" s="186">
        <v>1</v>
      </c>
      <c r="E107" s="139">
        <v>1.9949999999999999</v>
      </c>
      <c r="F107" s="143">
        <v>1.087</v>
      </c>
    </row>
    <row r="108" spans="2:6" x14ac:dyDescent="0.25">
      <c r="B108" s="162" t="s">
        <v>189</v>
      </c>
      <c r="C108" s="141" t="s">
        <v>470</v>
      </c>
      <c r="D108" s="186"/>
      <c r="E108" s="139">
        <v>1.1035999999999999</v>
      </c>
      <c r="F108" s="143">
        <v>21.74</v>
      </c>
    </row>
    <row r="109" spans="2:6" x14ac:dyDescent="0.25">
      <c r="B109" s="162" t="s">
        <v>168</v>
      </c>
      <c r="C109" s="141" t="s">
        <v>691</v>
      </c>
      <c r="D109" s="186">
        <v>1</v>
      </c>
      <c r="E109" s="139"/>
      <c r="F109" s="225">
        <v>21.74</v>
      </c>
    </row>
    <row r="110" spans="2:6" x14ac:dyDescent="0.25">
      <c r="B110" s="232" t="s">
        <v>169</v>
      </c>
      <c r="C110" s="233" t="s">
        <v>169</v>
      </c>
      <c r="D110" s="142">
        <v>1</v>
      </c>
      <c r="E110" s="147"/>
      <c r="F110" s="225">
        <v>21.74</v>
      </c>
    </row>
    <row r="111" spans="2:6" x14ac:dyDescent="0.25">
      <c r="B111" s="162" t="s">
        <v>167</v>
      </c>
      <c r="C111" s="141" t="s">
        <v>309</v>
      </c>
      <c r="D111" s="186">
        <v>1</v>
      </c>
      <c r="E111" s="147"/>
      <c r="F111" s="143">
        <v>1.087</v>
      </c>
    </row>
    <row r="112" spans="2:6" ht="15.75" thickBot="1" x14ac:dyDescent="0.3">
      <c r="B112" s="182" t="s">
        <v>170</v>
      </c>
      <c r="C112" s="180" t="s">
        <v>634</v>
      </c>
      <c r="D112" s="226">
        <v>4</v>
      </c>
      <c r="E112" s="171"/>
      <c r="F112" s="234">
        <v>21.74</v>
      </c>
    </row>
    <row r="113" spans="2:6" ht="15.75" thickBot="1" x14ac:dyDescent="0.3">
      <c r="D113" s="121"/>
      <c r="E113" s="122"/>
      <c r="F113" s="123"/>
    </row>
    <row r="114" spans="2:6" ht="15.75" thickBot="1" x14ac:dyDescent="0.3">
      <c r="B114" s="153" t="s">
        <v>178</v>
      </c>
      <c r="C114" s="154"/>
      <c r="D114" s="154"/>
      <c r="E114" s="154"/>
      <c r="F114" s="155"/>
    </row>
    <row r="115" spans="2:6" ht="30.75" thickBot="1" x14ac:dyDescent="0.3">
      <c r="B115" s="235" t="s">
        <v>190</v>
      </c>
      <c r="C115" s="236" t="s">
        <v>146</v>
      </c>
      <c r="D115" s="237" t="s">
        <v>147</v>
      </c>
      <c r="E115" s="238" t="s">
        <v>148</v>
      </c>
      <c r="F115" s="239" t="s">
        <v>149</v>
      </c>
    </row>
    <row r="116" spans="2:6" x14ac:dyDescent="0.25">
      <c r="B116" s="220" t="s">
        <v>163</v>
      </c>
      <c r="C116" s="221" t="s">
        <v>153</v>
      </c>
      <c r="D116" s="222"/>
      <c r="E116" s="223">
        <v>6.8613999999999988</v>
      </c>
      <c r="F116" s="224">
        <v>21.74</v>
      </c>
    </row>
    <row r="117" spans="2:6" x14ac:dyDescent="0.25">
      <c r="B117" s="162" t="s">
        <v>179</v>
      </c>
      <c r="C117" s="137" t="s">
        <v>277</v>
      </c>
      <c r="D117" s="186">
        <v>1</v>
      </c>
      <c r="E117" s="139">
        <v>3.7128000000000001</v>
      </c>
      <c r="F117" s="143">
        <v>0.27174999999999999</v>
      </c>
    </row>
    <row r="118" spans="2:6" x14ac:dyDescent="0.25">
      <c r="B118" s="162" t="s">
        <v>177</v>
      </c>
      <c r="C118" s="141" t="s">
        <v>173</v>
      </c>
      <c r="D118" s="186">
        <v>2</v>
      </c>
      <c r="E118" s="139">
        <v>3.9899999999999998</v>
      </c>
      <c r="F118" s="143">
        <v>1.087</v>
      </c>
    </row>
    <row r="119" spans="2:6" x14ac:dyDescent="0.25">
      <c r="B119" s="232" t="s">
        <v>180</v>
      </c>
      <c r="C119" s="141" t="s">
        <v>470</v>
      </c>
      <c r="D119" s="186"/>
      <c r="E119" s="139">
        <v>15.531599999999999</v>
      </c>
      <c r="F119" s="225">
        <v>21.74</v>
      </c>
    </row>
    <row r="120" spans="2:6" x14ac:dyDescent="0.25">
      <c r="B120" s="232" t="s">
        <v>168</v>
      </c>
      <c r="C120" s="141" t="s">
        <v>691</v>
      </c>
      <c r="D120" s="186">
        <v>1</v>
      </c>
      <c r="E120" s="139"/>
      <c r="F120" s="225">
        <v>21.74</v>
      </c>
    </row>
    <row r="121" spans="2:6" x14ac:dyDescent="0.25">
      <c r="B121" s="232" t="s">
        <v>167</v>
      </c>
      <c r="C121" s="141" t="s">
        <v>309</v>
      </c>
      <c r="D121" s="186">
        <v>2</v>
      </c>
      <c r="E121" s="147"/>
      <c r="F121" s="143">
        <v>1.087</v>
      </c>
    </row>
    <row r="122" spans="2:6" x14ac:dyDescent="0.25">
      <c r="B122" s="232" t="s">
        <v>191</v>
      </c>
      <c r="C122" s="141" t="s">
        <v>191</v>
      </c>
      <c r="D122" s="186">
        <v>1</v>
      </c>
      <c r="E122" s="147"/>
      <c r="F122" s="225">
        <v>21.74</v>
      </c>
    </row>
    <row r="123" spans="2:6" ht="15.75" thickBot="1" x14ac:dyDescent="0.3">
      <c r="B123" s="182" t="s">
        <v>170</v>
      </c>
      <c r="C123" s="180" t="s">
        <v>634</v>
      </c>
      <c r="D123" s="189">
        <v>1</v>
      </c>
      <c r="E123" s="171"/>
      <c r="F123" s="234">
        <v>21.74</v>
      </c>
    </row>
    <row r="124" spans="2:6" ht="15.75" thickBot="1" x14ac:dyDescent="0.3">
      <c r="D124" s="121"/>
      <c r="E124" s="122"/>
      <c r="F124" s="123"/>
    </row>
    <row r="125" spans="2:6" ht="15.75" thickBot="1" x14ac:dyDescent="0.3">
      <c r="B125" s="153" t="s">
        <v>178</v>
      </c>
      <c r="C125" s="154"/>
      <c r="D125" s="154"/>
      <c r="E125" s="154"/>
      <c r="F125" s="155"/>
    </row>
    <row r="126" spans="2:6" ht="30.75" thickBot="1" x14ac:dyDescent="0.3">
      <c r="B126" s="235" t="s">
        <v>192</v>
      </c>
      <c r="C126" s="236" t="s">
        <v>146</v>
      </c>
      <c r="D126" s="237" t="s">
        <v>147</v>
      </c>
      <c r="E126" s="238" t="s">
        <v>148</v>
      </c>
      <c r="F126" s="239" t="s">
        <v>149</v>
      </c>
    </row>
    <row r="127" spans="2:6" x14ac:dyDescent="0.25">
      <c r="B127" s="220" t="s">
        <v>163</v>
      </c>
      <c r="C127" s="240" t="s">
        <v>153</v>
      </c>
      <c r="D127" s="241"/>
      <c r="E127" s="223">
        <v>6.0502000000000002</v>
      </c>
      <c r="F127" s="224">
        <v>21.74</v>
      </c>
    </row>
    <row r="128" spans="2:6" x14ac:dyDescent="0.25">
      <c r="B128" s="232" t="s">
        <v>179</v>
      </c>
      <c r="C128" s="242" t="s">
        <v>277</v>
      </c>
      <c r="D128" s="138">
        <v>1</v>
      </c>
      <c r="E128" s="139">
        <v>3.7128000000000001</v>
      </c>
      <c r="F128" s="143">
        <v>0.27174999999999999</v>
      </c>
    </row>
    <row r="129" spans="2:6" x14ac:dyDescent="0.25">
      <c r="B129" s="232" t="s">
        <v>177</v>
      </c>
      <c r="C129" s="242" t="s">
        <v>173</v>
      </c>
      <c r="D129" s="142">
        <v>2</v>
      </c>
      <c r="E129" s="139">
        <v>3.9899999999999998</v>
      </c>
      <c r="F129" s="143">
        <v>1.087</v>
      </c>
    </row>
    <row r="130" spans="2:6" x14ac:dyDescent="0.25">
      <c r="B130" s="232" t="s">
        <v>193</v>
      </c>
      <c r="C130" s="242" t="s">
        <v>470</v>
      </c>
      <c r="D130" s="142"/>
      <c r="E130" s="139">
        <v>15.531599999999999</v>
      </c>
      <c r="F130" s="225">
        <v>21.74</v>
      </c>
    </row>
    <row r="131" spans="2:6" x14ac:dyDescent="0.25">
      <c r="B131" s="232" t="s">
        <v>168</v>
      </c>
      <c r="C131" s="141" t="s">
        <v>691</v>
      </c>
      <c r="D131" s="142">
        <v>1</v>
      </c>
      <c r="E131" s="139"/>
      <c r="F131" s="225">
        <v>21.74</v>
      </c>
    </row>
    <row r="132" spans="2:6" x14ac:dyDescent="0.25">
      <c r="B132" s="232" t="s">
        <v>167</v>
      </c>
      <c r="C132" s="242" t="s">
        <v>309</v>
      </c>
      <c r="D132" s="142">
        <v>2</v>
      </c>
      <c r="E132" s="147"/>
      <c r="F132" s="143">
        <v>1.087</v>
      </c>
    </row>
    <row r="133" spans="2:6" x14ac:dyDescent="0.25">
      <c r="B133" s="232" t="s">
        <v>191</v>
      </c>
      <c r="C133" s="141" t="s">
        <v>191</v>
      </c>
      <c r="D133" s="142">
        <v>1</v>
      </c>
      <c r="E133" s="147"/>
      <c r="F133" s="225">
        <v>21.74</v>
      </c>
    </row>
    <row r="134" spans="2:6" ht="15.75" thickBot="1" x14ac:dyDescent="0.3">
      <c r="B134" s="182" t="s">
        <v>170</v>
      </c>
      <c r="C134" s="243" t="s">
        <v>634</v>
      </c>
      <c r="D134" s="170">
        <v>1</v>
      </c>
      <c r="E134" s="171"/>
      <c r="F134" s="234">
        <v>21.74</v>
      </c>
    </row>
    <row r="135" spans="2:6" ht="15.75" thickBot="1" x14ac:dyDescent="0.3">
      <c r="D135" s="121"/>
      <c r="E135" s="122"/>
      <c r="F135" s="123"/>
    </row>
    <row r="136" spans="2:6" ht="15.75" thickBot="1" x14ac:dyDescent="0.3">
      <c r="B136" s="153" t="s">
        <v>178</v>
      </c>
      <c r="C136" s="154"/>
      <c r="D136" s="154"/>
      <c r="E136" s="154"/>
      <c r="F136" s="155"/>
    </row>
    <row r="137" spans="2:6" ht="30.75" thickBot="1" x14ac:dyDescent="0.3">
      <c r="B137" s="235" t="s">
        <v>194</v>
      </c>
      <c r="C137" s="236" t="s">
        <v>146</v>
      </c>
      <c r="D137" s="237" t="s">
        <v>147</v>
      </c>
      <c r="E137" s="238" t="s">
        <v>148</v>
      </c>
      <c r="F137" s="239" t="s">
        <v>149</v>
      </c>
    </row>
    <row r="138" spans="2:6" x14ac:dyDescent="0.25">
      <c r="B138" s="220" t="s">
        <v>163</v>
      </c>
      <c r="C138" s="221" t="s">
        <v>182</v>
      </c>
      <c r="D138" s="222"/>
      <c r="E138" s="223">
        <v>9.6319999999999997</v>
      </c>
      <c r="F138" s="224">
        <v>21.74</v>
      </c>
    </row>
    <row r="139" spans="2:6" x14ac:dyDescent="0.25">
      <c r="B139" s="162" t="s">
        <v>179</v>
      </c>
      <c r="C139" s="137" t="s">
        <v>277</v>
      </c>
      <c r="D139" s="186">
        <v>1</v>
      </c>
      <c r="E139" s="139">
        <v>3.5937999999999999</v>
      </c>
      <c r="F139" s="143">
        <v>0.27174999999999999</v>
      </c>
    </row>
    <row r="140" spans="2:6" x14ac:dyDescent="0.25">
      <c r="B140" s="162" t="s">
        <v>177</v>
      </c>
      <c r="C140" s="141" t="s">
        <v>173</v>
      </c>
      <c r="D140" s="186">
        <v>1</v>
      </c>
      <c r="E140" s="139">
        <v>1.9949999999999999</v>
      </c>
      <c r="F140" s="143">
        <v>1.087</v>
      </c>
    </row>
    <row r="141" spans="2:6" x14ac:dyDescent="0.25">
      <c r="B141" s="162" t="s">
        <v>166</v>
      </c>
      <c r="C141" s="141" t="s">
        <v>554</v>
      </c>
      <c r="D141" s="186">
        <v>1</v>
      </c>
      <c r="E141" s="147"/>
      <c r="F141" s="225">
        <v>21.74</v>
      </c>
    </row>
    <row r="142" spans="2:6" x14ac:dyDescent="0.25">
      <c r="B142" s="162" t="s">
        <v>167</v>
      </c>
      <c r="C142" s="141" t="s">
        <v>309</v>
      </c>
      <c r="D142" s="186">
        <v>1</v>
      </c>
      <c r="E142" s="147"/>
      <c r="F142" s="143">
        <v>1.087</v>
      </c>
    </row>
    <row r="143" spans="2:6" ht="15.75" thickBot="1" x14ac:dyDescent="0.3">
      <c r="B143" s="182" t="s">
        <v>170</v>
      </c>
      <c r="C143" s="180" t="s">
        <v>634</v>
      </c>
      <c r="D143" s="226">
        <v>1</v>
      </c>
      <c r="E143" s="171"/>
      <c r="F143" s="234">
        <v>21.74</v>
      </c>
    </row>
    <row r="144" spans="2:6" ht="15.75" thickBot="1" x14ac:dyDescent="0.3">
      <c r="D144" s="121"/>
      <c r="E144" s="122"/>
      <c r="F144" s="123"/>
    </row>
    <row r="145" spans="2:6" ht="15.75" thickBot="1" x14ac:dyDescent="0.3">
      <c r="B145" s="153" t="s">
        <v>178</v>
      </c>
      <c r="C145" s="154"/>
      <c r="D145" s="154"/>
      <c r="E145" s="154"/>
      <c r="F145" s="155"/>
    </row>
    <row r="146" spans="2:6" ht="30.75" thickBot="1" x14ac:dyDescent="0.3">
      <c r="B146" s="235" t="s">
        <v>656</v>
      </c>
      <c r="C146" s="236" t="s">
        <v>146</v>
      </c>
      <c r="D146" s="237" t="s">
        <v>147</v>
      </c>
      <c r="E146" s="238" t="s">
        <v>148</v>
      </c>
      <c r="F146" s="239" t="s">
        <v>149</v>
      </c>
    </row>
    <row r="147" spans="2:6" x14ac:dyDescent="0.25">
      <c r="B147" s="244" t="s">
        <v>163</v>
      </c>
      <c r="C147" s="245" t="s">
        <v>153</v>
      </c>
      <c r="D147" s="222"/>
      <c r="E147" s="223">
        <v>11.219999999999999</v>
      </c>
      <c r="F147" s="224">
        <v>26.088000000000001</v>
      </c>
    </row>
    <row r="148" spans="2:6" x14ac:dyDescent="0.25">
      <c r="B148" s="162" t="s">
        <v>179</v>
      </c>
      <c r="C148" s="137" t="s">
        <v>277</v>
      </c>
      <c r="D148" s="186">
        <v>1</v>
      </c>
      <c r="E148" s="139">
        <v>3.7791000000000006</v>
      </c>
      <c r="F148" s="143">
        <v>0.27174999999999999</v>
      </c>
    </row>
    <row r="149" spans="2:6" x14ac:dyDescent="0.25">
      <c r="B149" s="162" t="s">
        <v>177</v>
      </c>
      <c r="C149" s="141" t="s">
        <v>173</v>
      </c>
      <c r="D149" s="186">
        <v>1</v>
      </c>
      <c r="E149" s="139">
        <v>1.9949999999999999</v>
      </c>
      <c r="F149" s="143">
        <v>1.087</v>
      </c>
    </row>
    <row r="150" spans="2:6" x14ac:dyDescent="0.25">
      <c r="B150" s="162" t="s">
        <v>180</v>
      </c>
      <c r="C150" s="141" t="s">
        <v>470</v>
      </c>
      <c r="D150" s="186"/>
      <c r="E150" s="139">
        <v>1.8619999999999999</v>
      </c>
      <c r="F150" s="225">
        <v>21.74</v>
      </c>
    </row>
    <row r="151" spans="2:6" x14ac:dyDescent="0.25">
      <c r="B151" s="162" t="s">
        <v>168</v>
      </c>
      <c r="C151" s="116" t="s">
        <v>691</v>
      </c>
      <c r="D151" s="186">
        <v>1</v>
      </c>
      <c r="E151" s="139"/>
      <c r="F151" s="225">
        <v>26.088000000000001</v>
      </c>
    </row>
    <row r="152" spans="2:6" x14ac:dyDescent="0.25">
      <c r="B152" s="162" t="s">
        <v>166</v>
      </c>
      <c r="C152" s="141" t="s">
        <v>554</v>
      </c>
      <c r="D152" s="186">
        <v>1</v>
      </c>
      <c r="E152" s="147"/>
      <c r="F152" s="225">
        <v>21.74</v>
      </c>
    </row>
    <row r="153" spans="2:6" x14ac:dyDescent="0.25">
      <c r="B153" s="162" t="s">
        <v>167</v>
      </c>
      <c r="C153" s="141" t="s">
        <v>309</v>
      </c>
      <c r="D153" s="186">
        <v>1</v>
      </c>
      <c r="E153" s="147"/>
      <c r="F153" s="143">
        <v>1.087</v>
      </c>
    </row>
    <row r="154" spans="2:6" ht="15.75" thickBot="1" x14ac:dyDescent="0.3">
      <c r="B154" s="182" t="s">
        <v>170</v>
      </c>
      <c r="C154" s="180" t="s">
        <v>634</v>
      </c>
      <c r="D154" s="226">
        <v>1</v>
      </c>
      <c r="E154" s="171"/>
      <c r="F154" s="181">
        <v>26.088000000000001</v>
      </c>
    </row>
    <row r="155" spans="2:6" ht="15.75" thickBot="1" x14ac:dyDescent="0.3">
      <c r="D155" s="121"/>
      <c r="E155" s="122"/>
      <c r="F155" s="123"/>
    </row>
    <row r="156" spans="2:6" ht="15.75" thickBot="1" x14ac:dyDescent="0.3">
      <c r="B156" s="153" t="s">
        <v>178</v>
      </c>
      <c r="C156" s="154"/>
      <c r="D156" s="154"/>
      <c r="E156" s="154"/>
      <c r="F156" s="155"/>
    </row>
    <row r="157" spans="2:6" ht="30.75" thickBot="1" x14ac:dyDescent="0.3">
      <c r="B157" s="246" t="s">
        <v>195</v>
      </c>
      <c r="C157" s="284" t="s">
        <v>146</v>
      </c>
      <c r="D157" s="248" t="s">
        <v>147</v>
      </c>
      <c r="E157" s="249" t="s">
        <v>148</v>
      </c>
      <c r="F157" s="250" t="s">
        <v>149</v>
      </c>
    </row>
    <row r="158" spans="2:6" x14ac:dyDescent="0.25">
      <c r="B158" s="607" t="s">
        <v>196</v>
      </c>
      <c r="C158" s="287" t="s">
        <v>151</v>
      </c>
      <c r="D158" s="608"/>
      <c r="E158" s="251">
        <v>6.2790000000000008</v>
      </c>
      <c r="F158" s="225">
        <v>21.74</v>
      </c>
    </row>
    <row r="159" spans="2:6" x14ac:dyDescent="0.25">
      <c r="B159" s="162" t="s">
        <v>197</v>
      </c>
      <c r="C159" s="137" t="s">
        <v>470</v>
      </c>
      <c r="D159" s="186"/>
      <c r="E159" s="139">
        <v>27.193199999999997</v>
      </c>
      <c r="F159" s="225">
        <v>21.74</v>
      </c>
    </row>
    <row r="160" spans="2:6" x14ac:dyDescent="0.25">
      <c r="B160" s="162" t="s">
        <v>198</v>
      </c>
      <c r="C160" s="141" t="s">
        <v>277</v>
      </c>
      <c r="D160" s="186">
        <v>1</v>
      </c>
      <c r="E160" s="139">
        <v>3.2843999999999998</v>
      </c>
      <c r="F160" s="143">
        <v>0.27174999999999999</v>
      </c>
    </row>
    <row r="161" spans="2:6" x14ac:dyDescent="0.25">
      <c r="B161" s="162" t="s">
        <v>199</v>
      </c>
      <c r="C161" s="141" t="s">
        <v>173</v>
      </c>
      <c r="D161" s="186">
        <v>3</v>
      </c>
      <c r="E161" s="139">
        <v>5.9849999999999994</v>
      </c>
      <c r="F161" s="143">
        <v>1.087</v>
      </c>
    </row>
    <row r="162" spans="2:6" x14ac:dyDescent="0.25">
      <c r="B162" s="162" t="s">
        <v>200</v>
      </c>
      <c r="C162" s="141" t="s">
        <v>691</v>
      </c>
      <c r="D162" s="186">
        <v>1</v>
      </c>
      <c r="E162" s="139"/>
      <c r="F162" s="225">
        <v>21.74</v>
      </c>
    </row>
    <row r="163" spans="2:6" x14ac:dyDescent="0.25">
      <c r="B163" s="162" t="s">
        <v>201</v>
      </c>
      <c r="C163" s="141" t="s">
        <v>692</v>
      </c>
      <c r="D163" s="186">
        <v>1</v>
      </c>
      <c r="E163" s="139"/>
      <c r="F163" s="225">
        <v>21.74</v>
      </c>
    </row>
    <row r="164" spans="2:6" x14ac:dyDescent="0.25">
      <c r="B164" s="162" t="s">
        <v>202</v>
      </c>
      <c r="C164" s="141" t="s">
        <v>328</v>
      </c>
      <c r="D164" s="186">
        <v>1</v>
      </c>
      <c r="E164" s="251"/>
      <c r="F164" s="225">
        <v>21.74</v>
      </c>
    </row>
    <row r="165" spans="2:6" x14ac:dyDescent="0.25">
      <c r="B165" s="162" t="s">
        <v>203</v>
      </c>
      <c r="C165" s="137" t="s">
        <v>151</v>
      </c>
      <c r="D165" s="186"/>
      <c r="E165" s="251">
        <v>3.4020000000000001</v>
      </c>
      <c r="F165" s="225">
        <v>21.74</v>
      </c>
    </row>
    <row r="166" spans="2:6" x14ac:dyDescent="0.25">
      <c r="B166" s="162" t="s">
        <v>204</v>
      </c>
      <c r="C166" s="141" t="s">
        <v>692</v>
      </c>
      <c r="D166" s="186">
        <v>2</v>
      </c>
      <c r="E166" s="139"/>
      <c r="F166" s="143">
        <v>1.087</v>
      </c>
    </row>
    <row r="167" spans="2:6" x14ac:dyDescent="0.25">
      <c r="B167" s="162" t="s">
        <v>205</v>
      </c>
      <c r="C167" s="141" t="s">
        <v>691</v>
      </c>
      <c r="D167" s="186">
        <v>1</v>
      </c>
      <c r="E167" s="139"/>
      <c r="F167" s="225">
        <v>21.74</v>
      </c>
    </row>
    <row r="168" spans="2:6" x14ac:dyDescent="0.25">
      <c r="B168" s="162" t="s">
        <v>206</v>
      </c>
      <c r="C168" s="141" t="s">
        <v>692</v>
      </c>
      <c r="D168" s="186">
        <v>1</v>
      </c>
      <c r="E168" s="139"/>
      <c r="F168" s="225">
        <v>21.74</v>
      </c>
    </row>
    <row r="169" spans="2:6" ht="15.75" thickBot="1" x14ac:dyDescent="0.3">
      <c r="B169" s="182" t="s">
        <v>170</v>
      </c>
      <c r="C169" s="180" t="s">
        <v>634</v>
      </c>
      <c r="D169" s="189">
        <v>3</v>
      </c>
      <c r="E169" s="185"/>
      <c r="F169" s="234">
        <v>21.74</v>
      </c>
    </row>
    <row r="170" spans="2:6" ht="15.75" thickBot="1" x14ac:dyDescent="0.3">
      <c r="D170" s="121"/>
      <c r="E170" s="122"/>
      <c r="F170" s="123"/>
    </row>
    <row r="171" spans="2:6" ht="15.75" thickBot="1" x14ac:dyDescent="0.3">
      <c r="B171" s="153" t="s">
        <v>178</v>
      </c>
      <c r="C171" s="154"/>
      <c r="D171" s="154"/>
      <c r="E171" s="154"/>
      <c r="F171" s="155"/>
    </row>
    <row r="172" spans="2:6" ht="30.75" thickBot="1" x14ac:dyDescent="0.3">
      <c r="B172" s="235" t="s">
        <v>207</v>
      </c>
      <c r="C172" s="236" t="s">
        <v>146</v>
      </c>
      <c r="D172" s="237" t="s">
        <v>147</v>
      </c>
      <c r="E172" s="238" t="s">
        <v>148</v>
      </c>
      <c r="F172" s="239" t="s">
        <v>149</v>
      </c>
    </row>
    <row r="173" spans="2:6" x14ac:dyDescent="0.25">
      <c r="B173" s="220" t="s">
        <v>208</v>
      </c>
      <c r="C173" s="221" t="s">
        <v>151</v>
      </c>
      <c r="D173" s="222"/>
      <c r="E173" s="223">
        <v>44</v>
      </c>
      <c r="F173" s="224">
        <v>21.74</v>
      </c>
    </row>
    <row r="174" spans="2:6" x14ac:dyDescent="0.25">
      <c r="B174" s="162" t="s">
        <v>209</v>
      </c>
      <c r="C174" s="137" t="s">
        <v>701</v>
      </c>
      <c r="D174" s="186">
        <v>1</v>
      </c>
      <c r="E174" s="139">
        <v>5.04</v>
      </c>
      <c r="F174" s="143">
        <v>4.3479999999999999</v>
      </c>
    </row>
    <row r="175" spans="2:6" x14ac:dyDescent="0.25">
      <c r="B175" s="232" t="s">
        <v>210</v>
      </c>
      <c r="C175" s="169" t="s">
        <v>171</v>
      </c>
      <c r="D175" s="186">
        <v>2</v>
      </c>
      <c r="E175" s="139"/>
      <c r="F175" s="225">
        <v>21.74</v>
      </c>
    </row>
    <row r="176" spans="2:6" ht="15.75" thickBot="1" x14ac:dyDescent="0.3">
      <c r="B176" s="182" t="s">
        <v>211</v>
      </c>
      <c r="C176" s="252" t="s">
        <v>309</v>
      </c>
      <c r="D176" s="170">
        <v>1</v>
      </c>
      <c r="E176" s="185"/>
      <c r="F176" s="172">
        <v>1.087</v>
      </c>
    </row>
    <row r="177" spans="1:11" s="260" customFormat="1" x14ac:dyDescent="0.25">
      <c r="A177" s="253"/>
      <c r="B177" s="254"/>
      <c r="C177" s="255"/>
      <c r="D177" s="256"/>
      <c r="E177" s="257"/>
      <c r="F177" s="258"/>
      <c r="G177" s="259"/>
      <c r="H177" s="259"/>
      <c r="I177" s="259"/>
      <c r="J177" s="259"/>
      <c r="K177" s="259"/>
    </row>
    <row r="178" spans="1:11" ht="15.75" thickBot="1" x14ac:dyDescent="0.3">
      <c r="B178" s="261" t="s">
        <v>212</v>
      </c>
      <c r="C178" s="262"/>
      <c r="D178" s="262"/>
      <c r="E178" s="262"/>
      <c r="F178" s="263"/>
    </row>
    <row r="179" spans="1:11" ht="30.75" thickBot="1" x14ac:dyDescent="0.3">
      <c r="B179" s="235" t="s">
        <v>657</v>
      </c>
      <c r="C179" s="236" t="s">
        <v>146</v>
      </c>
      <c r="D179" s="237" t="s">
        <v>147</v>
      </c>
      <c r="E179" s="238" t="s">
        <v>148</v>
      </c>
      <c r="F179" s="239" t="s">
        <v>149</v>
      </c>
    </row>
    <row r="180" spans="1:11" x14ac:dyDescent="0.25">
      <c r="B180" s="220" t="s">
        <v>163</v>
      </c>
      <c r="C180" s="221" t="s">
        <v>153</v>
      </c>
      <c r="D180" s="222"/>
      <c r="E180" s="223">
        <v>15.235199999999999</v>
      </c>
      <c r="F180" s="224">
        <v>21.74</v>
      </c>
    </row>
    <row r="181" spans="1:11" x14ac:dyDescent="0.25">
      <c r="B181" s="162" t="s">
        <v>179</v>
      </c>
      <c r="C181" s="137" t="s">
        <v>277</v>
      </c>
      <c r="D181" s="186">
        <v>1</v>
      </c>
      <c r="E181" s="139">
        <v>3.0304999999999995</v>
      </c>
      <c r="F181" s="143">
        <v>0.27174999999999999</v>
      </c>
    </row>
    <row r="182" spans="1:11" x14ac:dyDescent="0.25">
      <c r="B182" s="162" t="s">
        <v>177</v>
      </c>
      <c r="C182" s="141" t="s">
        <v>173</v>
      </c>
      <c r="D182" s="186">
        <v>1</v>
      </c>
      <c r="E182" s="139">
        <v>1.9549999999999998</v>
      </c>
      <c r="F182" s="143">
        <v>1.087</v>
      </c>
    </row>
    <row r="183" spans="1:11" x14ac:dyDescent="0.25">
      <c r="B183" s="264" t="s">
        <v>180</v>
      </c>
      <c r="C183" s="141" t="s">
        <v>470</v>
      </c>
      <c r="D183" s="186"/>
      <c r="E183" s="139">
        <v>2.2949999999999999</v>
      </c>
      <c r="F183" s="225">
        <v>21.74</v>
      </c>
    </row>
    <row r="184" spans="1:11" x14ac:dyDescent="0.25">
      <c r="B184" s="264" t="s">
        <v>168</v>
      </c>
      <c r="C184" s="116" t="s">
        <v>691</v>
      </c>
      <c r="D184" s="186">
        <v>1</v>
      </c>
      <c r="E184" s="139"/>
      <c r="F184" s="225">
        <v>21.74</v>
      </c>
    </row>
    <row r="185" spans="1:11" x14ac:dyDescent="0.25">
      <c r="B185" s="162" t="s">
        <v>166</v>
      </c>
      <c r="C185" s="141" t="s">
        <v>554</v>
      </c>
      <c r="D185" s="186">
        <v>2</v>
      </c>
      <c r="E185" s="139"/>
      <c r="F185" s="225">
        <v>21.74</v>
      </c>
    </row>
    <row r="186" spans="1:11" x14ac:dyDescent="0.25">
      <c r="B186" s="162" t="s">
        <v>167</v>
      </c>
      <c r="C186" s="141" t="s">
        <v>309</v>
      </c>
      <c r="D186" s="186">
        <v>1</v>
      </c>
      <c r="E186" s="139"/>
      <c r="F186" s="143">
        <v>1.087</v>
      </c>
    </row>
    <row r="187" spans="1:11" ht="15.75" thickBot="1" x14ac:dyDescent="0.3">
      <c r="B187" s="182" t="s">
        <v>170</v>
      </c>
      <c r="C187" s="180" t="s">
        <v>634</v>
      </c>
      <c r="D187" s="189">
        <v>1</v>
      </c>
      <c r="E187" s="185"/>
      <c r="F187" s="234">
        <v>21.74</v>
      </c>
    </row>
    <row r="188" spans="1:11" ht="15.75" thickBot="1" x14ac:dyDescent="0.3">
      <c r="D188" s="121"/>
      <c r="E188" s="122"/>
      <c r="F188" s="123"/>
    </row>
    <row r="189" spans="1:11" ht="15.75" thickBot="1" x14ac:dyDescent="0.3">
      <c r="B189" s="265" t="s">
        <v>212</v>
      </c>
      <c r="C189" s="266"/>
      <c r="D189" s="266"/>
      <c r="E189" s="266"/>
      <c r="F189" s="267"/>
    </row>
    <row r="190" spans="1:11" ht="30.75" thickBot="1" x14ac:dyDescent="0.3">
      <c r="B190" s="268" t="s">
        <v>213</v>
      </c>
      <c r="C190" s="269" t="s">
        <v>146</v>
      </c>
      <c r="D190" s="270" t="s">
        <v>147</v>
      </c>
      <c r="E190" s="271" t="s">
        <v>148</v>
      </c>
      <c r="F190" s="272" t="s">
        <v>149</v>
      </c>
    </row>
    <row r="191" spans="1:11" x14ac:dyDescent="0.25">
      <c r="B191" s="220" t="s">
        <v>163</v>
      </c>
      <c r="C191" s="221" t="s">
        <v>214</v>
      </c>
      <c r="D191" s="222"/>
      <c r="E191" s="223">
        <v>27.155899999999999</v>
      </c>
      <c r="F191" s="224">
        <v>21.74</v>
      </c>
    </row>
    <row r="192" spans="1:11" x14ac:dyDescent="0.25">
      <c r="B192" s="162" t="s">
        <v>179</v>
      </c>
      <c r="C192" s="137" t="s">
        <v>277</v>
      </c>
      <c r="D192" s="186">
        <v>1</v>
      </c>
      <c r="E192" s="139">
        <v>2.3919999999999999</v>
      </c>
      <c r="F192" s="143">
        <v>0.27174999999999999</v>
      </c>
    </row>
    <row r="193" spans="2:6" x14ac:dyDescent="0.25">
      <c r="B193" s="162" t="s">
        <v>215</v>
      </c>
      <c r="C193" s="141" t="s">
        <v>173</v>
      </c>
      <c r="D193" s="186">
        <v>1</v>
      </c>
      <c r="E193" s="139">
        <v>3.5211000000000001</v>
      </c>
      <c r="F193" s="143">
        <v>0.27174999999999999</v>
      </c>
    </row>
    <row r="194" spans="2:6" x14ac:dyDescent="0.25">
      <c r="B194" s="162" t="s">
        <v>177</v>
      </c>
      <c r="C194" s="141" t="s">
        <v>173</v>
      </c>
      <c r="D194" s="186">
        <v>1</v>
      </c>
      <c r="E194" s="139">
        <v>1.9549999999999998</v>
      </c>
      <c r="F194" s="143">
        <v>1.087</v>
      </c>
    </row>
    <row r="195" spans="2:6" x14ac:dyDescent="0.25">
      <c r="B195" s="232" t="s">
        <v>216</v>
      </c>
      <c r="C195" s="169" t="s">
        <v>216</v>
      </c>
      <c r="D195" s="186">
        <v>1</v>
      </c>
      <c r="E195" s="139">
        <v>3.3319999999999999</v>
      </c>
      <c r="F195" s="143">
        <v>1.087</v>
      </c>
    </row>
    <row r="196" spans="2:6" x14ac:dyDescent="0.25">
      <c r="B196" s="162" t="s">
        <v>166</v>
      </c>
      <c r="C196" s="141" t="s">
        <v>554</v>
      </c>
      <c r="D196" s="186">
        <v>1</v>
      </c>
      <c r="E196" s="139"/>
      <c r="F196" s="225">
        <v>21.74</v>
      </c>
    </row>
    <row r="197" spans="2:6" x14ac:dyDescent="0.25">
      <c r="B197" s="162" t="s">
        <v>167</v>
      </c>
      <c r="C197" s="141" t="s">
        <v>309</v>
      </c>
      <c r="D197" s="186">
        <v>1</v>
      </c>
      <c r="E197" s="139"/>
      <c r="F197" s="143">
        <v>1.087</v>
      </c>
    </row>
    <row r="198" spans="2:6" ht="15.75" thickBot="1" x14ac:dyDescent="0.3">
      <c r="B198" s="182" t="s">
        <v>170</v>
      </c>
      <c r="C198" s="180" t="s">
        <v>634</v>
      </c>
      <c r="D198" s="226">
        <v>1</v>
      </c>
      <c r="E198" s="185"/>
      <c r="F198" s="234">
        <v>21.74</v>
      </c>
    </row>
    <row r="199" spans="2:6" ht="15.75" thickBot="1" x14ac:dyDescent="0.3">
      <c r="D199" s="121"/>
      <c r="E199" s="122"/>
      <c r="F199" s="123"/>
    </row>
    <row r="200" spans="2:6" ht="15.75" thickBot="1" x14ac:dyDescent="0.3">
      <c r="B200" s="265" t="s">
        <v>212</v>
      </c>
      <c r="C200" s="266"/>
      <c r="D200" s="266"/>
      <c r="E200" s="266"/>
      <c r="F200" s="267"/>
    </row>
    <row r="201" spans="2:6" ht="30.75" thickBot="1" x14ac:dyDescent="0.3">
      <c r="B201" s="235" t="s">
        <v>658</v>
      </c>
      <c r="C201" s="236" t="s">
        <v>146</v>
      </c>
      <c r="D201" s="237" t="s">
        <v>147</v>
      </c>
      <c r="E201" s="238" t="s">
        <v>148</v>
      </c>
      <c r="F201" s="239" t="s">
        <v>149</v>
      </c>
    </row>
    <row r="202" spans="2:6" ht="15.75" x14ac:dyDescent="0.25">
      <c r="B202" s="273" t="s">
        <v>163</v>
      </c>
      <c r="C202" s="221" t="s">
        <v>214</v>
      </c>
      <c r="D202" s="274"/>
      <c r="E202" s="223">
        <v>25.878</v>
      </c>
      <c r="F202" s="224">
        <v>21.74</v>
      </c>
    </row>
    <row r="203" spans="2:6" ht="15.75" x14ac:dyDescent="0.25">
      <c r="B203" s="275" t="s">
        <v>179</v>
      </c>
      <c r="C203" s="137" t="s">
        <v>277</v>
      </c>
      <c r="D203" s="276">
        <v>2</v>
      </c>
      <c r="E203" s="139">
        <v>4.7423999999999999</v>
      </c>
      <c r="F203" s="143">
        <v>0.27174999999999999</v>
      </c>
    </row>
    <row r="204" spans="2:6" ht="15.75" x14ac:dyDescent="0.25">
      <c r="B204" s="277" t="s">
        <v>216</v>
      </c>
      <c r="C204" s="169" t="s">
        <v>216</v>
      </c>
      <c r="D204" s="276">
        <v>1</v>
      </c>
      <c r="E204" s="139">
        <v>3.3319999999999999</v>
      </c>
      <c r="F204" s="143">
        <v>1.087</v>
      </c>
    </row>
    <row r="205" spans="2:6" ht="15.75" x14ac:dyDescent="0.25">
      <c r="B205" s="278" t="s">
        <v>217</v>
      </c>
      <c r="C205" s="141" t="s">
        <v>470</v>
      </c>
      <c r="D205" s="276"/>
      <c r="E205" s="139">
        <v>1.3979999999999999</v>
      </c>
      <c r="F205" s="225">
        <v>21.74</v>
      </c>
    </row>
    <row r="206" spans="2:6" ht="15.75" x14ac:dyDescent="0.25">
      <c r="B206" s="278" t="s">
        <v>168</v>
      </c>
      <c r="C206" s="141" t="s">
        <v>691</v>
      </c>
      <c r="D206" s="276">
        <v>1</v>
      </c>
      <c r="E206" s="139"/>
      <c r="F206" s="225">
        <v>21.74</v>
      </c>
    </row>
    <row r="207" spans="2:6" x14ac:dyDescent="0.25">
      <c r="B207" s="163" t="s">
        <v>169</v>
      </c>
      <c r="C207" s="164" t="s">
        <v>169</v>
      </c>
      <c r="D207" s="165">
        <v>1</v>
      </c>
      <c r="E207" s="166"/>
      <c r="F207" s="187">
        <v>21.74</v>
      </c>
    </row>
    <row r="208" spans="2:6" ht="15.75" x14ac:dyDescent="0.25">
      <c r="B208" s="275" t="s">
        <v>166</v>
      </c>
      <c r="C208" s="141" t="s">
        <v>554</v>
      </c>
      <c r="D208" s="276">
        <v>2</v>
      </c>
      <c r="E208" s="139"/>
      <c r="F208" s="225">
        <v>21.74</v>
      </c>
    </row>
    <row r="209" spans="2:6" ht="15.75" x14ac:dyDescent="0.25">
      <c r="B209" s="275" t="s">
        <v>167</v>
      </c>
      <c r="C209" s="141" t="s">
        <v>309</v>
      </c>
      <c r="D209" s="276">
        <v>1</v>
      </c>
      <c r="E209" s="139"/>
      <c r="F209" s="143">
        <v>1.087</v>
      </c>
    </row>
    <row r="210" spans="2:6" ht="16.5" thickBot="1" x14ac:dyDescent="0.3">
      <c r="B210" s="279" t="s">
        <v>170</v>
      </c>
      <c r="C210" s="180" t="s">
        <v>634</v>
      </c>
      <c r="D210" s="280">
        <v>3</v>
      </c>
      <c r="E210" s="185"/>
      <c r="F210" s="234">
        <v>21.74</v>
      </c>
    </row>
    <row r="211" spans="2:6" ht="15.75" thickBot="1" x14ac:dyDescent="0.3">
      <c r="D211" s="121"/>
      <c r="E211" s="122"/>
      <c r="F211" s="123"/>
    </row>
    <row r="212" spans="2:6" ht="15.75" thickBot="1" x14ac:dyDescent="0.3">
      <c r="B212" s="265" t="s">
        <v>212</v>
      </c>
      <c r="C212" s="266"/>
      <c r="D212" s="266"/>
      <c r="E212" s="266"/>
      <c r="F212" s="267"/>
    </row>
    <row r="213" spans="2:6" ht="30.75" thickBot="1" x14ac:dyDescent="0.3">
      <c r="B213" s="268" t="s">
        <v>218</v>
      </c>
      <c r="C213" s="269" t="s">
        <v>146</v>
      </c>
      <c r="D213" s="270" t="s">
        <v>147</v>
      </c>
      <c r="E213" s="271" t="s">
        <v>148</v>
      </c>
      <c r="F213" s="272" t="s">
        <v>149</v>
      </c>
    </row>
    <row r="214" spans="2:6" x14ac:dyDescent="0.25">
      <c r="B214" s="220" t="s">
        <v>163</v>
      </c>
      <c r="C214" s="221" t="s">
        <v>214</v>
      </c>
      <c r="D214" s="222"/>
      <c r="E214" s="223">
        <v>25.388000000000002</v>
      </c>
      <c r="F214" s="224">
        <v>21.74</v>
      </c>
    </row>
    <row r="215" spans="2:6" x14ac:dyDescent="0.25">
      <c r="B215" s="162" t="s">
        <v>179</v>
      </c>
      <c r="C215" s="137" t="s">
        <v>277</v>
      </c>
      <c r="D215" s="186">
        <v>2</v>
      </c>
      <c r="E215" s="139">
        <v>4.7839999999999998</v>
      </c>
      <c r="F215" s="143">
        <v>0.27174999999999999</v>
      </c>
    </row>
    <row r="216" spans="2:6" x14ac:dyDescent="0.25">
      <c r="B216" s="162" t="s">
        <v>177</v>
      </c>
      <c r="C216" s="141" t="s">
        <v>173</v>
      </c>
      <c r="D216" s="186">
        <v>1</v>
      </c>
      <c r="E216" s="139">
        <v>1.9549999999999998</v>
      </c>
      <c r="F216" s="143">
        <v>1.087</v>
      </c>
    </row>
    <row r="217" spans="2:6" x14ac:dyDescent="0.25">
      <c r="B217" s="232" t="s">
        <v>216</v>
      </c>
      <c r="C217" s="169" t="s">
        <v>216</v>
      </c>
      <c r="D217" s="186">
        <v>1</v>
      </c>
      <c r="E217" s="139">
        <v>3.3319999999999999</v>
      </c>
      <c r="F217" s="143">
        <v>1.087</v>
      </c>
    </row>
    <row r="218" spans="2:6" x14ac:dyDescent="0.25">
      <c r="B218" s="162" t="s">
        <v>166</v>
      </c>
      <c r="C218" s="141" t="s">
        <v>554</v>
      </c>
      <c r="D218" s="186">
        <v>2</v>
      </c>
      <c r="E218" s="139"/>
      <c r="F218" s="225">
        <v>21.74</v>
      </c>
    </row>
    <row r="219" spans="2:6" x14ac:dyDescent="0.25">
      <c r="B219" s="162" t="s">
        <v>167</v>
      </c>
      <c r="C219" s="141" t="s">
        <v>309</v>
      </c>
      <c r="D219" s="207">
        <v>1</v>
      </c>
      <c r="E219" s="139"/>
      <c r="F219" s="143">
        <v>1.087</v>
      </c>
    </row>
    <row r="220" spans="2:6" ht="15.75" thickBot="1" x14ac:dyDescent="0.3">
      <c r="B220" s="182" t="s">
        <v>170</v>
      </c>
      <c r="C220" s="180" t="s">
        <v>634</v>
      </c>
      <c r="D220" s="189">
        <v>1</v>
      </c>
      <c r="E220" s="185"/>
      <c r="F220" s="234">
        <v>21.74</v>
      </c>
    </row>
    <row r="221" spans="2:6" ht="15.75" thickBot="1" x14ac:dyDescent="0.3">
      <c r="D221" s="121"/>
      <c r="E221" s="122"/>
      <c r="F221" s="123"/>
    </row>
    <row r="222" spans="2:6" ht="15.75" thickBot="1" x14ac:dyDescent="0.3">
      <c r="B222" s="265" t="s">
        <v>212</v>
      </c>
      <c r="C222" s="266"/>
      <c r="D222" s="266"/>
      <c r="E222" s="266"/>
      <c r="F222" s="267"/>
    </row>
    <row r="223" spans="2:6" ht="30.75" thickBot="1" x14ac:dyDescent="0.3">
      <c r="B223" s="235" t="s">
        <v>219</v>
      </c>
      <c r="C223" s="236" t="s">
        <v>146</v>
      </c>
      <c r="D223" s="237" t="s">
        <v>147</v>
      </c>
      <c r="E223" s="238" t="s">
        <v>148</v>
      </c>
      <c r="F223" s="239" t="s">
        <v>149</v>
      </c>
    </row>
    <row r="224" spans="2:6" ht="15.75" x14ac:dyDescent="0.25">
      <c r="B224" s="273" t="s">
        <v>163</v>
      </c>
      <c r="C224" s="221" t="s">
        <v>153</v>
      </c>
      <c r="D224" s="274"/>
      <c r="E224" s="223">
        <v>49.736400000000003</v>
      </c>
      <c r="F224" s="224">
        <v>21.74</v>
      </c>
    </row>
    <row r="225" spans="2:6" ht="15.75" x14ac:dyDescent="0.25">
      <c r="B225" s="275" t="s">
        <v>179</v>
      </c>
      <c r="C225" s="137" t="s">
        <v>277</v>
      </c>
      <c r="D225" s="276">
        <v>2</v>
      </c>
      <c r="E225" s="139">
        <v>5.0751999999999997</v>
      </c>
      <c r="F225" s="143">
        <v>0.27174999999999999</v>
      </c>
    </row>
    <row r="226" spans="2:6" ht="15.75" x14ac:dyDescent="0.25">
      <c r="B226" s="275" t="s">
        <v>215</v>
      </c>
      <c r="C226" s="141" t="s">
        <v>277</v>
      </c>
      <c r="D226" s="276">
        <v>1</v>
      </c>
      <c r="E226" s="139">
        <v>3.5423999999999998</v>
      </c>
      <c r="F226" s="143">
        <v>1.087</v>
      </c>
    </row>
    <row r="227" spans="2:6" ht="15.75" x14ac:dyDescent="0.25">
      <c r="B227" s="277" t="s">
        <v>216</v>
      </c>
      <c r="C227" s="169" t="s">
        <v>216</v>
      </c>
      <c r="D227" s="276">
        <v>1</v>
      </c>
      <c r="E227" s="139">
        <v>3.3319999999999999</v>
      </c>
      <c r="F227" s="143">
        <v>1.087</v>
      </c>
    </row>
    <row r="228" spans="2:6" ht="15.75" x14ac:dyDescent="0.25">
      <c r="B228" s="275" t="s">
        <v>166</v>
      </c>
      <c r="C228" s="141" t="s">
        <v>554</v>
      </c>
      <c r="D228" s="276">
        <v>7</v>
      </c>
      <c r="E228" s="139"/>
      <c r="F228" s="225">
        <v>21.74</v>
      </c>
    </row>
    <row r="229" spans="2:6" ht="15.75" x14ac:dyDescent="0.25">
      <c r="B229" s="275" t="s">
        <v>167</v>
      </c>
      <c r="C229" s="141" t="s">
        <v>309</v>
      </c>
      <c r="D229" s="276">
        <v>2</v>
      </c>
      <c r="E229" s="139"/>
      <c r="F229" s="143">
        <v>1.087</v>
      </c>
    </row>
    <row r="230" spans="2:6" ht="15.75" x14ac:dyDescent="0.25">
      <c r="B230" s="275" t="s">
        <v>170</v>
      </c>
      <c r="C230" s="141" t="s">
        <v>634</v>
      </c>
      <c r="D230" s="276">
        <v>7</v>
      </c>
      <c r="E230" s="139"/>
      <c r="F230" s="225">
        <v>21.74</v>
      </c>
    </row>
    <row r="231" spans="2:6" ht="15.75" thickBot="1" x14ac:dyDescent="0.3">
      <c r="B231" s="182" t="s">
        <v>220</v>
      </c>
      <c r="C231" s="180" t="s">
        <v>317</v>
      </c>
      <c r="D231" s="170"/>
      <c r="E231" s="185">
        <v>3</v>
      </c>
      <c r="F231" s="181">
        <v>4.3479999999999999</v>
      </c>
    </row>
    <row r="232" spans="2:6" ht="15.75" thickBot="1" x14ac:dyDescent="0.3">
      <c r="D232" s="121"/>
      <c r="E232" s="122"/>
      <c r="F232" s="123"/>
    </row>
    <row r="233" spans="2:6" ht="15.75" thickBot="1" x14ac:dyDescent="0.3">
      <c r="B233" s="265" t="s">
        <v>212</v>
      </c>
      <c r="C233" s="266"/>
      <c r="D233" s="266"/>
      <c r="E233" s="266"/>
      <c r="F233" s="267"/>
    </row>
    <row r="234" spans="2:6" ht="30.75" thickBot="1" x14ac:dyDescent="0.3">
      <c r="B234" s="235" t="s">
        <v>221</v>
      </c>
      <c r="C234" s="236" t="s">
        <v>146</v>
      </c>
      <c r="D234" s="237" t="s">
        <v>147</v>
      </c>
      <c r="E234" s="238" t="s">
        <v>148</v>
      </c>
      <c r="F234" s="239" t="s">
        <v>149</v>
      </c>
    </row>
    <row r="235" spans="2:6" x14ac:dyDescent="0.25">
      <c r="B235" s="220" t="s">
        <v>163</v>
      </c>
      <c r="C235" s="221" t="s">
        <v>153</v>
      </c>
      <c r="D235" s="222"/>
      <c r="E235" s="223">
        <v>20.776</v>
      </c>
      <c r="F235" s="224">
        <v>21.74</v>
      </c>
    </row>
    <row r="236" spans="2:6" x14ac:dyDescent="0.25">
      <c r="B236" s="162" t="s">
        <v>222</v>
      </c>
      <c r="C236" s="137" t="s">
        <v>153</v>
      </c>
      <c r="D236" s="186"/>
      <c r="E236" s="251">
        <v>3.6729000000000003</v>
      </c>
      <c r="F236" s="225">
        <v>21.74</v>
      </c>
    </row>
    <row r="237" spans="2:6" x14ac:dyDescent="0.25">
      <c r="B237" s="162" t="s">
        <v>179</v>
      </c>
      <c r="C237" s="141" t="s">
        <v>277</v>
      </c>
      <c r="D237" s="186">
        <v>1</v>
      </c>
      <c r="E237" s="139">
        <v>3.8480000000000003</v>
      </c>
      <c r="F237" s="143">
        <v>0.27174999999999999</v>
      </c>
    </row>
    <row r="238" spans="2:6" x14ac:dyDescent="0.25">
      <c r="B238" s="162" t="s">
        <v>177</v>
      </c>
      <c r="C238" s="141" t="s">
        <v>173</v>
      </c>
      <c r="D238" s="186">
        <v>1</v>
      </c>
      <c r="E238" s="139">
        <v>1.7</v>
      </c>
      <c r="F238" s="143">
        <v>1.087</v>
      </c>
    </row>
    <row r="239" spans="2:6" x14ac:dyDescent="0.25">
      <c r="B239" s="162" t="s">
        <v>223</v>
      </c>
      <c r="C239" s="141" t="s">
        <v>470</v>
      </c>
      <c r="D239" s="186"/>
      <c r="E239" s="139">
        <v>0.84</v>
      </c>
      <c r="F239" s="225">
        <v>21.74</v>
      </c>
    </row>
    <row r="240" spans="2:6" x14ac:dyDescent="0.25">
      <c r="B240" s="163" t="s">
        <v>169</v>
      </c>
      <c r="C240" s="164" t="s">
        <v>169</v>
      </c>
      <c r="D240" s="165">
        <v>1</v>
      </c>
      <c r="E240" s="166"/>
      <c r="F240" s="187">
        <v>21.74</v>
      </c>
    </row>
    <row r="241" spans="2:6" x14ac:dyDescent="0.25">
      <c r="B241" s="162" t="s">
        <v>166</v>
      </c>
      <c r="C241" s="141" t="s">
        <v>554</v>
      </c>
      <c r="D241" s="186">
        <v>2</v>
      </c>
      <c r="E241" s="139"/>
      <c r="F241" s="225">
        <v>21.74</v>
      </c>
    </row>
    <row r="242" spans="2:6" x14ac:dyDescent="0.25">
      <c r="B242" s="162" t="s">
        <v>167</v>
      </c>
      <c r="C242" s="141" t="s">
        <v>309</v>
      </c>
      <c r="D242" s="186">
        <v>1</v>
      </c>
      <c r="E242" s="139"/>
      <c r="F242" s="143">
        <v>1.087</v>
      </c>
    </row>
    <row r="243" spans="2:6" ht="15.75" thickBot="1" x14ac:dyDescent="0.3">
      <c r="B243" s="182" t="s">
        <v>170</v>
      </c>
      <c r="C243" s="180" t="s">
        <v>634</v>
      </c>
      <c r="D243" s="226">
        <v>1</v>
      </c>
      <c r="E243" s="185"/>
      <c r="F243" s="234">
        <v>21.74</v>
      </c>
    </row>
    <row r="244" spans="2:6" ht="15.75" thickBot="1" x14ac:dyDescent="0.3">
      <c r="D244" s="121"/>
      <c r="E244" s="122"/>
      <c r="F244" s="123"/>
    </row>
    <row r="245" spans="2:6" ht="15.75" thickBot="1" x14ac:dyDescent="0.3">
      <c r="B245" s="265" t="s">
        <v>212</v>
      </c>
      <c r="C245" s="266"/>
      <c r="D245" s="266"/>
      <c r="E245" s="266"/>
      <c r="F245" s="267"/>
    </row>
    <row r="246" spans="2:6" ht="30.75" thickBot="1" x14ac:dyDescent="0.3">
      <c r="B246" s="235" t="s">
        <v>659</v>
      </c>
      <c r="C246" s="236" t="s">
        <v>146</v>
      </c>
      <c r="D246" s="237" t="s">
        <v>147</v>
      </c>
      <c r="E246" s="238" t="s">
        <v>148</v>
      </c>
      <c r="F246" s="239" t="s">
        <v>149</v>
      </c>
    </row>
    <row r="247" spans="2:6" x14ac:dyDescent="0.25">
      <c r="B247" s="220" t="s">
        <v>163</v>
      </c>
      <c r="C247" s="221" t="s">
        <v>153</v>
      </c>
      <c r="D247" s="222"/>
      <c r="E247" s="223">
        <v>15.135999999999999</v>
      </c>
      <c r="F247" s="224">
        <v>21.74</v>
      </c>
    </row>
    <row r="248" spans="2:6" x14ac:dyDescent="0.25">
      <c r="B248" s="162" t="s">
        <v>179</v>
      </c>
      <c r="C248" s="137" t="s">
        <v>277</v>
      </c>
      <c r="D248" s="186">
        <v>1</v>
      </c>
      <c r="E248" s="139">
        <v>3.2864000000000004</v>
      </c>
      <c r="F248" s="143">
        <v>0.27174999999999999</v>
      </c>
    </row>
    <row r="249" spans="2:6" x14ac:dyDescent="0.25">
      <c r="B249" s="162" t="s">
        <v>177</v>
      </c>
      <c r="C249" s="141" t="s">
        <v>173</v>
      </c>
      <c r="D249" s="186">
        <v>1</v>
      </c>
      <c r="E249" s="139">
        <v>1.845</v>
      </c>
      <c r="F249" s="143">
        <v>1.087</v>
      </c>
    </row>
    <row r="250" spans="2:6" x14ac:dyDescent="0.25">
      <c r="B250" s="162" t="s">
        <v>167</v>
      </c>
      <c r="C250" s="141" t="s">
        <v>309</v>
      </c>
      <c r="D250" s="186">
        <v>1</v>
      </c>
      <c r="E250" s="139"/>
      <c r="F250" s="143">
        <v>1.087</v>
      </c>
    </row>
    <row r="251" spans="2:6" ht="15.75" thickBot="1" x14ac:dyDescent="0.3">
      <c r="B251" s="182" t="s">
        <v>170</v>
      </c>
      <c r="C251" s="180" t="s">
        <v>634</v>
      </c>
      <c r="D251" s="226">
        <v>3</v>
      </c>
      <c r="E251" s="185"/>
      <c r="F251" s="234">
        <v>21.74</v>
      </c>
    </row>
    <row r="252" spans="2:6" ht="15.75" thickBot="1" x14ac:dyDescent="0.3">
      <c r="D252" s="121"/>
      <c r="E252" s="122"/>
      <c r="F252" s="123"/>
    </row>
    <row r="253" spans="2:6" ht="15.75" thickBot="1" x14ac:dyDescent="0.3">
      <c r="B253" s="301" t="s">
        <v>212</v>
      </c>
      <c r="C253" s="302"/>
      <c r="D253" s="302"/>
      <c r="E253" s="302"/>
      <c r="F253" s="303"/>
    </row>
    <row r="254" spans="2:6" ht="30.75" thickBot="1" x14ac:dyDescent="0.3">
      <c r="B254" s="235" t="s">
        <v>660</v>
      </c>
      <c r="C254" s="236" t="s">
        <v>146</v>
      </c>
      <c r="D254" s="237" t="s">
        <v>147</v>
      </c>
      <c r="E254" s="238" t="s">
        <v>148</v>
      </c>
      <c r="F254" s="239" t="s">
        <v>149</v>
      </c>
    </row>
    <row r="255" spans="2:6" x14ac:dyDescent="0.25">
      <c r="B255" s="220" t="s">
        <v>163</v>
      </c>
      <c r="C255" s="221" t="s">
        <v>153</v>
      </c>
      <c r="D255" s="222"/>
      <c r="E255" s="223">
        <v>18.374399999999998</v>
      </c>
      <c r="F255" s="224">
        <v>21.74</v>
      </c>
    </row>
    <row r="256" spans="2:6" x14ac:dyDescent="0.25">
      <c r="B256" s="162" t="s">
        <v>179</v>
      </c>
      <c r="C256" s="137" t="s">
        <v>277</v>
      </c>
      <c r="D256" s="186">
        <v>2</v>
      </c>
      <c r="E256" s="139">
        <v>5.9904000000000002</v>
      </c>
      <c r="F256" s="143">
        <v>0.27174999999999999</v>
      </c>
    </row>
    <row r="257" spans="2:7" x14ac:dyDescent="0.25">
      <c r="B257" s="232" t="s">
        <v>216</v>
      </c>
      <c r="C257" s="169" t="s">
        <v>216</v>
      </c>
      <c r="D257" s="186">
        <v>1</v>
      </c>
      <c r="E257" s="139">
        <v>3.3319999999999999</v>
      </c>
      <c r="F257" s="143">
        <v>4.3479999999999999</v>
      </c>
    </row>
    <row r="258" spans="2:7" x14ac:dyDescent="0.25">
      <c r="B258" s="232" t="s">
        <v>224</v>
      </c>
      <c r="C258" s="141" t="s">
        <v>173</v>
      </c>
      <c r="D258" s="186">
        <v>1</v>
      </c>
      <c r="E258" s="139">
        <v>2.38</v>
      </c>
      <c r="F258" s="143">
        <v>1.087</v>
      </c>
    </row>
    <row r="259" spans="2:7" x14ac:dyDescent="0.25">
      <c r="B259" s="163" t="s">
        <v>169</v>
      </c>
      <c r="C259" s="164" t="s">
        <v>169</v>
      </c>
      <c r="D259" s="165">
        <v>1</v>
      </c>
      <c r="E259" s="166"/>
      <c r="F259" s="187">
        <v>21.74</v>
      </c>
      <c r="G259" s="188"/>
    </row>
    <row r="260" spans="2:7" x14ac:dyDescent="0.25">
      <c r="B260" s="162" t="s">
        <v>166</v>
      </c>
      <c r="C260" s="141" t="s">
        <v>554</v>
      </c>
      <c r="D260" s="186">
        <v>2</v>
      </c>
      <c r="E260" s="139"/>
      <c r="F260" s="225">
        <v>21.74</v>
      </c>
    </row>
    <row r="261" spans="2:7" x14ac:dyDescent="0.25">
      <c r="B261" s="162" t="s">
        <v>167</v>
      </c>
      <c r="C261" s="141" t="s">
        <v>309</v>
      </c>
      <c r="D261" s="186">
        <v>2</v>
      </c>
      <c r="E261" s="139"/>
      <c r="F261" s="143">
        <v>1.087</v>
      </c>
    </row>
    <row r="262" spans="2:7" ht="15.75" thickBot="1" x14ac:dyDescent="0.3">
      <c r="B262" s="182" t="s">
        <v>170</v>
      </c>
      <c r="C262" s="180" t="s">
        <v>634</v>
      </c>
      <c r="D262" s="226">
        <v>2</v>
      </c>
      <c r="E262" s="185"/>
      <c r="F262" s="234">
        <v>21.74</v>
      </c>
    </row>
    <row r="263" spans="2:7" ht="15.75" thickBot="1" x14ac:dyDescent="0.3">
      <c r="D263" s="121"/>
      <c r="E263" s="122"/>
      <c r="F263" s="123"/>
    </row>
    <row r="264" spans="2:7" ht="15.75" thickBot="1" x14ac:dyDescent="0.3">
      <c r="B264" s="301" t="s">
        <v>212</v>
      </c>
      <c r="C264" s="302"/>
      <c r="D264" s="302"/>
      <c r="E264" s="302"/>
      <c r="F264" s="303"/>
    </row>
    <row r="265" spans="2:7" ht="30.75" thickBot="1" x14ac:dyDescent="0.3">
      <c r="B265" s="235" t="s">
        <v>661</v>
      </c>
      <c r="C265" s="236" t="s">
        <v>146</v>
      </c>
      <c r="D265" s="237" t="s">
        <v>147</v>
      </c>
      <c r="E265" s="238" t="s">
        <v>148</v>
      </c>
      <c r="F265" s="239" t="s">
        <v>149</v>
      </c>
    </row>
    <row r="266" spans="2:7" x14ac:dyDescent="0.25">
      <c r="B266" s="220" t="s">
        <v>225</v>
      </c>
      <c r="C266" s="221" t="s">
        <v>153</v>
      </c>
      <c r="D266" s="222"/>
      <c r="E266" s="223">
        <v>10.329800000000001</v>
      </c>
      <c r="F266" s="224">
        <v>21.74</v>
      </c>
    </row>
    <row r="267" spans="2:7" x14ac:dyDescent="0.25">
      <c r="B267" s="162" t="s">
        <v>179</v>
      </c>
      <c r="C267" s="137" t="s">
        <v>277</v>
      </c>
      <c r="D267" s="186">
        <v>1</v>
      </c>
      <c r="E267" s="139">
        <v>3.024</v>
      </c>
      <c r="F267" s="143">
        <v>0.27174999999999999</v>
      </c>
    </row>
    <row r="268" spans="2:7" x14ac:dyDescent="0.25">
      <c r="B268" s="232" t="s">
        <v>216</v>
      </c>
      <c r="C268" s="169" t="s">
        <v>216</v>
      </c>
      <c r="D268" s="186">
        <v>1</v>
      </c>
      <c r="E268" s="139">
        <v>3.3319999999999999</v>
      </c>
      <c r="F268" s="143">
        <v>1.087</v>
      </c>
    </row>
    <row r="269" spans="2:7" x14ac:dyDescent="0.25">
      <c r="B269" s="162" t="s">
        <v>166</v>
      </c>
      <c r="C269" s="141" t="s">
        <v>554</v>
      </c>
      <c r="D269" s="186">
        <v>1</v>
      </c>
      <c r="E269" s="139"/>
      <c r="F269" s="225">
        <v>21.74</v>
      </c>
    </row>
    <row r="270" spans="2:7" x14ac:dyDescent="0.25">
      <c r="B270" s="162" t="s">
        <v>167</v>
      </c>
      <c r="C270" s="141" t="s">
        <v>309</v>
      </c>
      <c r="D270" s="186">
        <v>1</v>
      </c>
      <c r="E270" s="139"/>
      <c r="F270" s="143">
        <v>1.087</v>
      </c>
    </row>
    <row r="271" spans="2:7" ht="15.75" thickBot="1" x14ac:dyDescent="0.3">
      <c r="B271" s="182" t="s">
        <v>170</v>
      </c>
      <c r="C271" s="180" t="s">
        <v>634</v>
      </c>
      <c r="D271" s="226">
        <v>1</v>
      </c>
      <c r="E271" s="185"/>
      <c r="F271" s="234">
        <v>21.74</v>
      </c>
    </row>
    <row r="272" spans="2:7" ht="15.75" thickBot="1" x14ac:dyDescent="0.3">
      <c r="D272" s="121"/>
      <c r="E272" s="122"/>
      <c r="F272" s="123"/>
    </row>
    <row r="273" spans="2:6" ht="15.75" thickBot="1" x14ac:dyDescent="0.3">
      <c r="B273" s="301" t="s">
        <v>212</v>
      </c>
      <c r="C273" s="302"/>
      <c r="D273" s="302"/>
      <c r="E273" s="302"/>
      <c r="F273" s="303"/>
    </row>
    <row r="274" spans="2:6" ht="30.75" thickBot="1" x14ac:dyDescent="0.3">
      <c r="B274" s="246" t="s">
        <v>195</v>
      </c>
      <c r="C274" s="284" t="s">
        <v>146</v>
      </c>
      <c r="D274" s="248" t="s">
        <v>147</v>
      </c>
      <c r="E274" s="249" t="s">
        <v>148</v>
      </c>
      <c r="F274" s="250" t="s">
        <v>149</v>
      </c>
    </row>
    <row r="275" spans="2:6" ht="15.75" x14ac:dyDescent="0.25">
      <c r="B275" s="285" t="s">
        <v>226</v>
      </c>
      <c r="C275" s="221" t="s">
        <v>151</v>
      </c>
      <c r="D275" s="274"/>
      <c r="E275" s="223">
        <v>4.0355999999999996</v>
      </c>
      <c r="F275" s="224">
        <v>21.74</v>
      </c>
    </row>
    <row r="276" spans="2:6" ht="15.75" x14ac:dyDescent="0.25">
      <c r="B276" s="286" t="s">
        <v>227</v>
      </c>
      <c r="C276" s="287" t="s">
        <v>151</v>
      </c>
      <c r="D276" s="276"/>
      <c r="E276" s="251">
        <v>2.6950000000000003</v>
      </c>
      <c r="F276" s="225">
        <v>21.74</v>
      </c>
    </row>
    <row r="277" spans="2:6" ht="15.75" x14ac:dyDescent="0.25">
      <c r="B277" s="286" t="s">
        <v>228</v>
      </c>
      <c r="C277" s="141" t="s">
        <v>470</v>
      </c>
      <c r="D277" s="276"/>
      <c r="E277" s="139">
        <v>14.04</v>
      </c>
      <c r="F277" s="225">
        <v>21.74</v>
      </c>
    </row>
    <row r="278" spans="2:6" ht="15.75" x14ac:dyDescent="0.25">
      <c r="B278" s="286" t="s">
        <v>197</v>
      </c>
      <c r="C278" s="141" t="s">
        <v>470</v>
      </c>
      <c r="D278" s="276"/>
      <c r="E278" s="139">
        <v>10.649999999999999</v>
      </c>
      <c r="F278" s="225">
        <v>21.74</v>
      </c>
    </row>
    <row r="279" spans="2:6" ht="15.75" x14ac:dyDescent="0.25">
      <c r="B279" s="286" t="s">
        <v>179</v>
      </c>
      <c r="C279" s="141" t="s">
        <v>277</v>
      </c>
      <c r="D279" s="276">
        <v>2</v>
      </c>
      <c r="E279" s="139">
        <v>2.4</v>
      </c>
      <c r="F279" s="143">
        <v>0.27174999999999999</v>
      </c>
    </row>
    <row r="280" spans="2:6" ht="15.75" x14ac:dyDescent="0.25">
      <c r="B280" s="286" t="s">
        <v>177</v>
      </c>
      <c r="C280" s="141" t="s">
        <v>173</v>
      </c>
      <c r="D280" s="276">
        <v>5</v>
      </c>
      <c r="E280" s="139">
        <v>6.5</v>
      </c>
      <c r="F280" s="143">
        <v>1.087</v>
      </c>
    </row>
    <row r="281" spans="2:6" ht="15.75" x14ac:dyDescent="0.25">
      <c r="B281" s="286" t="s">
        <v>168</v>
      </c>
      <c r="C281" s="141" t="s">
        <v>691</v>
      </c>
      <c r="D281" s="276">
        <v>2</v>
      </c>
      <c r="E281" s="139"/>
      <c r="F281" s="225">
        <v>21.74</v>
      </c>
    </row>
    <row r="282" spans="2:6" ht="15.75" x14ac:dyDescent="0.25">
      <c r="B282" s="286" t="s">
        <v>206</v>
      </c>
      <c r="C282" s="141" t="s">
        <v>692</v>
      </c>
      <c r="D282" s="276">
        <v>2</v>
      </c>
      <c r="E282" s="139"/>
      <c r="F282" s="225">
        <v>21.74</v>
      </c>
    </row>
    <row r="283" spans="2:6" ht="15.75" x14ac:dyDescent="0.25">
      <c r="B283" s="286" t="s">
        <v>201</v>
      </c>
      <c r="C283" s="141" t="s">
        <v>692</v>
      </c>
      <c r="D283" s="276">
        <v>1</v>
      </c>
      <c r="E283" s="139"/>
      <c r="F283" s="225">
        <v>21.74</v>
      </c>
    </row>
    <row r="284" spans="2:6" ht="15.75" x14ac:dyDescent="0.25">
      <c r="B284" s="286" t="s">
        <v>202</v>
      </c>
      <c r="C284" s="141" t="s">
        <v>328</v>
      </c>
      <c r="D284" s="288">
        <v>1</v>
      </c>
      <c r="E284" s="289"/>
      <c r="F284" s="225">
        <v>21.74</v>
      </c>
    </row>
    <row r="285" spans="2:6" ht="16.5" thickBot="1" x14ac:dyDescent="0.3">
      <c r="B285" s="290" t="s">
        <v>170</v>
      </c>
      <c r="C285" s="180" t="s">
        <v>634</v>
      </c>
      <c r="D285" s="280">
        <v>4</v>
      </c>
      <c r="E285" s="185"/>
      <c r="F285" s="234">
        <v>21.74</v>
      </c>
    </row>
    <row r="286" spans="2:6" ht="15.75" thickBot="1" x14ac:dyDescent="0.3">
      <c r="D286" s="121"/>
      <c r="E286" s="122"/>
      <c r="F286" s="123"/>
    </row>
    <row r="287" spans="2:6" ht="15.75" thickBot="1" x14ac:dyDescent="0.3">
      <c r="B287" s="301" t="s">
        <v>212</v>
      </c>
      <c r="C287" s="302"/>
      <c r="D287" s="302"/>
      <c r="E287" s="302"/>
      <c r="F287" s="303"/>
    </row>
    <row r="288" spans="2:6" ht="30.75" thickBot="1" x14ac:dyDescent="0.3">
      <c r="B288" s="235" t="s">
        <v>207</v>
      </c>
      <c r="C288" s="236" t="s">
        <v>146</v>
      </c>
      <c r="D288" s="237" t="s">
        <v>147</v>
      </c>
      <c r="E288" s="238" t="s">
        <v>148</v>
      </c>
      <c r="F288" s="239" t="s">
        <v>149</v>
      </c>
    </row>
    <row r="289" spans="1:11" ht="15.75" x14ac:dyDescent="0.25">
      <c r="B289" s="285" t="s">
        <v>208</v>
      </c>
      <c r="C289" s="221" t="s">
        <v>151</v>
      </c>
      <c r="D289" s="274"/>
      <c r="E289" s="223">
        <v>38.39</v>
      </c>
      <c r="F289" s="224">
        <v>21.74</v>
      </c>
    </row>
    <row r="290" spans="1:11" ht="15.75" x14ac:dyDescent="0.25">
      <c r="B290" s="286" t="s">
        <v>179</v>
      </c>
      <c r="C290" s="137" t="s">
        <v>277</v>
      </c>
      <c r="D290" s="276">
        <v>1</v>
      </c>
      <c r="E290" s="139">
        <v>2.46</v>
      </c>
      <c r="F290" s="143">
        <v>0.27174999999999999</v>
      </c>
    </row>
    <row r="291" spans="1:11" ht="15.75" x14ac:dyDescent="0.25">
      <c r="B291" s="286" t="s">
        <v>229</v>
      </c>
      <c r="C291" s="141" t="s">
        <v>173</v>
      </c>
      <c r="D291" s="276">
        <v>1</v>
      </c>
      <c r="E291" s="139">
        <v>1.3</v>
      </c>
      <c r="F291" s="143">
        <v>1.087</v>
      </c>
    </row>
    <row r="292" spans="1:11" ht="15.75" x14ac:dyDescent="0.25">
      <c r="B292" s="286" t="s">
        <v>230</v>
      </c>
      <c r="C292" s="287" t="s">
        <v>151</v>
      </c>
      <c r="D292" s="276"/>
      <c r="E292" s="251">
        <v>2.8</v>
      </c>
      <c r="F292" s="143">
        <v>4.3479999999999999</v>
      </c>
    </row>
    <row r="293" spans="1:11" ht="15.75" x14ac:dyDescent="0.25">
      <c r="B293" s="286" t="s">
        <v>167</v>
      </c>
      <c r="C293" s="141" t="s">
        <v>309</v>
      </c>
      <c r="D293" s="276">
        <v>2</v>
      </c>
      <c r="E293" s="139"/>
      <c r="F293" s="143">
        <v>1.087</v>
      </c>
    </row>
    <row r="294" spans="1:11" x14ac:dyDescent="0.25">
      <c r="B294" s="162" t="s">
        <v>170</v>
      </c>
      <c r="C294" s="141" t="s">
        <v>634</v>
      </c>
      <c r="D294" s="142">
        <v>1</v>
      </c>
      <c r="E294" s="139"/>
      <c r="F294" s="225">
        <v>21.74</v>
      </c>
    </row>
    <row r="295" spans="1:11" ht="15.75" thickBot="1" x14ac:dyDescent="0.3">
      <c r="B295" s="182" t="s">
        <v>210</v>
      </c>
      <c r="C295" s="291" t="s">
        <v>171</v>
      </c>
      <c r="D295" s="170">
        <v>2</v>
      </c>
      <c r="E295" s="185"/>
      <c r="F295" s="181">
        <v>21.74</v>
      </c>
    </row>
    <row r="296" spans="1:11" s="260" customFormat="1" ht="15.75" thickBot="1" x14ac:dyDescent="0.3">
      <c r="A296" s="253"/>
      <c r="B296" s="254"/>
      <c r="C296" s="255"/>
      <c r="D296" s="256"/>
      <c r="E296" s="257"/>
      <c r="F296" s="258"/>
      <c r="G296" s="259"/>
      <c r="H296" s="259"/>
      <c r="I296" s="259"/>
      <c r="J296" s="259"/>
      <c r="K296" s="259"/>
    </row>
    <row r="297" spans="1:11" ht="15.75" thickBot="1" x14ac:dyDescent="0.3">
      <c r="B297" s="301" t="s">
        <v>231</v>
      </c>
      <c r="C297" s="302"/>
      <c r="D297" s="302"/>
      <c r="E297" s="302"/>
      <c r="F297" s="303"/>
    </row>
    <row r="298" spans="1:11" ht="30.75" thickBot="1" x14ac:dyDescent="0.3">
      <c r="B298" s="235" t="s">
        <v>662</v>
      </c>
      <c r="C298" s="236" t="s">
        <v>146</v>
      </c>
      <c r="D298" s="237" t="s">
        <v>147</v>
      </c>
      <c r="E298" s="238" t="s">
        <v>148</v>
      </c>
      <c r="F298" s="239" t="s">
        <v>149</v>
      </c>
    </row>
    <row r="299" spans="1:11" x14ac:dyDescent="0.25">
      <c r="B299" s="220" t="s">
        <v>163</v>
      </c>
      <c r="C299" s="245" t="s">
        <v>214</v>
      </c>
      <c r="D299" s="222"/>
      <c r="E299" s="223">
        <v>15.490400000000001</v>
      </c>
      <c r="F299" s="224">
        <v>21.74</v>
      </c>
    </row>
    <row r="300" spans="1:11" x14ac:dyDescent="0.25">
      <c r="B300" s="162" t="s">
        <v>179</v>
      </c>
      <c r="C300" s="137" t="s">
        <v>277</v>
      </c>
      <c r="D300" s="186">
        <v>1</v>
      </c>
      <c r="E300" s="139">
        <v>2.9519999999999995</v>
      </c>
      <c r="F300" s="143">
        <v>0.27174999999999999</v>
      </c>
    </row>
    <row r="301" spans="1:11" x14ac:dyDescent="0.25">
      <c r="B301" s="162" t="s">
        <v>177</v>
      </c>
      <c r="C301" s="137" t="s">
        <v>173</v>
      </c>
      <c r="D301" s="186">
        <v>1</v>
      </c>
      <c r="E301" s="139">
        <v>1.9549999999999998</v>
      </c>
      <c r="F301" s="143">
        <v>21.74</v>
      </c>
    </row>
    <row r="302" spans="1:11" x14ac:dyDescent="0.25">
      <c r="B302" s="162" t="s">
        <v>180</v>
      </c>
      <c r="C302" s="137" t="s">
        <v>470</v>
      </c>
      <c r="D302" s="186"/>
      <c r="E302" s="139">
        <v>0.98399999999999987</v>
      </c>
      <c r="F302" s="225">
        <v>21.74</v>
      </c>
    </row>
    <row r="303" spans="1:11" x14ac:dyDescent="0.25">
      <c r="B303" s="162" t="s">
        <v>168</v>
      </c>
      <c r="C303" s="116" t="s">
        <v>691</v>
      </c>
      <c r="D303" s="186">
        <v>1</v>
      </c>
      <c r="E303" s="139"/>
      <c r="F303" s="225">
        <v>21.74</v>
      </c>
    </row>
    <row r="304" spans="1:11" x14ac:dyDescent="0.25">
      <c r="B304" s="162" t="s">
        <v>166</v>
      </c>
      <c r="C304" s="137" t="s">
        <v>554</v>
      </c>
      <c r="D304" s="186">
        <v>2</v>
      </c>
      <c r="E304" s="139"/>
      <c r="F304" s="225">
        <v>21.74</v>
      </c>
    </row>
    <row r="305" spans="2:6" x14ac:dyDescent="0.25">
      <c r="B305" s="162" t="s">
        <v>167</v>
      </c>
      <c r="C305" s="137" t="s">
        <v>309</v>
      </c>
      <c r="D305" s="186">
        <v>1</v>
      </c>
      <c r="E305" s="139"/>
      <c r="F305" s="143">
        <v>21.74</v>
      </c>
    </row>
    <row r="306" spans="2:6" ht="15.75" thickBot="1" x14ac:dyDescent="0.3">
      <c r="B306" s="182" t="s">
        <v>170</v>
      </c>
      <c r="C306" s="180" t="s">
        <v>634</v>
      </c>
      <c r="D306" s="226">
        <v>2</v>
      </c>
      <c r="E306" s="185"/>
      <c r="F306" s="234">
        <v>21.74</v>
      </c>
    </row>
    <row r="307" spans="2:6" ht="15.75" thickBot="1" x14ac:dyDescent="0.3">
      <c r="D307" s="121"/>
      <c r="E307" s="122"/>
      <c r="F307" s="123"/>
    </row>
    <row r="308" spans="2:6" ht="15.75" thickBot="1" x14ac:dyDescent="0.3">
      <c r="B308" s="301" t="s">
        <v>231</v>
      </c>
      <c r="C308" s="302"/>
      <c r="D308" s="302"/>
      <c r="E308" s="302"/>
      <c r="F308" s="303"/>
    </row>
    <row r="309" spans="2:6" ht="30.75" thickBot="1" x14ac:dyDescent="0.3">
      <c r="B309" s="235" t="s">
        <v>663</v>
      </c>
      <c r="C309" s="236" t="s">
        <v>146</v>
      </c>
      <c r="D309" s="237" t="s">
        <v>147</v>
      </c>
      <c r="E309" s="238" t="s">
        <v>148</v>
      </c>
      <c r="F309" s="239" t="s">
        <v>149</v>
      </c>
    </row>
    <row r="310" spans="2:6" ht="15.75" x14ac:dyDescent="0.25">
      <c r="B310" s="273" t="s">
        <v>163</v>
      </c>
      <c r="C310" s="221" t="s">
        <v>214</v>
      </c>
      <c r="D310" s="274"/>
      <c r="E310" s="223">
        <v>24.051600000000001</v>
      </c>
      <c r="F310" s="224">
        <v>21.74</v>
      </c>
    </row>
    <row r="311" spans="2:6" ht="15.75" x14ac:dyDescent="0.25">
      <c r="B311" s="275" t="s">
        <v>179</v>
      </c>
      <c r="C311" s="137" t="s">
        <v>277</v>
      </c>
      <c r="D311" s="276">
        <v>1</v>
      </c>
      <c r="E311" s="139">
        <v>2.3483999999999998</v>
      </c>
      <c r="F311" s="143">
        <v>0.27174999999999999</v>
      </c>
    </row>
    <row r="312" spans="2:6" ht="15.75" x14ac:dyDescent="0.25">
      <c r="B312" s="275" t="s">
        <v>177</v>
      </c>
      <c r="C312" s="137" t="s">
        <v>173</v>
      </c>
      <c r="D312" s="276">
        <v>1</v>
      </c>
      <c r="E312" s="139">
        <v>2.2609999999999997</v>
      </c>
      <c r="F312" s="143">
        <v>1.087</v>
      </c>
    </row>
    <row r="313" spans="2:6" ht="15.75" x14ac:dyDescent="0.25">
      <c r="B313" s="275" t="s">
        <v>168</v>
      </c>
      <c r="C313" s="116" t="s">
        <v>691</v>
      </c>
      <c r="D313" s="276">
        <v>1</v>
      </c>
      <c r="E313" s="139"/>
      <c r="F313" s="225">
        <v>21.74</v>
      </c>
    </row>
    <row r="314" spans="2:6" ht="15.75" x14ac:dyDescent="0.25">
      <c r="B314" s="275" t="s">
        <v>166</v>
      </c>
      <c r="C314" s="137" t="s">
        <v>554</v>
      </c>
      <c r="D314" s="276">
        <v>1</v>
      </c>
      <c r="E314" s="139"/>
      <c r="F314" s="225">
        <v>21.74</v>
      </c>
    </row>
    <row r="315" spans="2:6" ht="15.75" x14ac:dyDescent="0.25">
      <c r="B315" s="275" t="s">
        <v>167</v>
      </c>
      <c r="C315" s="137" t="s">
        <v>309</v>
      </c>
      <c r="D315" s="276">
        <v>1</v>
      </c>
      <c r="E315" s="139"/>
      <c r="F315" s="143">
        <v>1.087</v>
      </c>
    </row>
    <row r="316" spans="2:6" ht="16.5" thickBot="1" x14ac:dyDescent="0.3">
      <c r="B316" s="279" t="s">
        <v>170</v>
      </c>
      <c r="C316" s="180" t="s">
        <v>634</v>
      </c>
      <c r="D316" s="280">
        <v>1</v>
      </c>
      <c r="E316" s="185"/>
      <c r="F316" s="234">
        <v>21.74</v>
      </c>
    </row>
    <row r="317" spans="2:6" ht="15.75" thickBot="1" x14ac:dyDescent="0.3">
      <c r="D317" s="121"/>
      <c r="E317" s="122"/>
      <c r="F317" s="123"/>
    </row>
    <row r="318" spans="2:6" ht="15.75" thickBot="1" x14ac:dyDescent="0.3">
      <c r="B318" s="301" t="s">
        <v>231</v>
      </c>
      <c r="C318" s="302"/>
      <c r="D318" s="302"/>
      <c r="E318" s="302"/>
      <c r="F318" s="303"/>
    </row>
    <row r="319" spans="2:6" ht="30.75" thickBot="1" x14ac:dyDescent="0.3">
      <c r="B319" s="235" t="s">
        <v>664</v>
      </c>
      <c r="C319" s="236" t="s">
        <v>146</v>
      </c>
      <c r="D319" s="237" t="s">
        <v>147</v>
      </c>
      <c r="E319" s="238" t="s">
        <v>148</v>
      </c>
      <c r="F319" s="239" t="s">
        <v>149</v>
      </c>
    </row>
    <row r="320" spans="2:6" x14ac:dyDescent="0.25">
      <c r="B320" s="220" t="s">
        <v>163</v>
      </c>
      <c r="C320" s="221" t="s">
        <v>214</v>
      </c>
      <c r="D320" s="222"/>
      <c r="E320" s="223">
        <v>26.048399999999997</v>
      </c>
      <c r="F320" s="224">
        <v>21.74</v>
      </c>
    </row>
    <row r="321" spans="2:6" x14ac:dyDescent="0.25">
      <c r="B321" s="162" t="s">
        <v>179</v>
      </c>
      <c r="C321" s="137" t="s">
        <v>277</v>
      </c>
      <c r="D321" s="186">
        <v>2</v>
      </c>
      <c r="E321" s="139">
        <v>4.6967999999999996</v>
      </c>
      <c r="F321" s="143">
        <v>0.27174999999999999</v>
      </c>
    </row>
    <row r="322" spans="2:6" x14ac:dyDescent="0.25">
      <c r="B322" s="232" t="s">
        <v>216</v>
      </c>
      <c r="C322" s="169" t="s">
        <v>216</v>
      </c>
      <c r="D322" s="186">
        <v>1</v>
      </c>
      <c r="E322" s="139">
        <v>3.3319999999999999</v>
      </c>
      <c r="F322" s="143">
        <v>1.087</v>
      </c>
    </row>
    <row r="323" spans="2:6" x14ac:dyDescent="0.25">
      <c r="B323" s="232" t="s">
        <v>223</v>
      </c>
      <c r="C323" s="137" t="s">
        <v>470</v>
      </c>
      <c r="D323" s="186"/>
      <c r="E323" s="139">
        <v>1</v>
      </c>
      <c r="F323" s="225">
        <v>21.74</v>
      </c>
    </row>
    <row r="324" spans="2:6" x14ac:dyDescent="0.25">
      <c r="B324" s="163" t="s">
        <v>169</v>
      </c>
      <c r="C324" s="164" t="s">
        <v>169</v>
      </c>
      <c r="D324" s="165">
        <v>1</v>
      </c>
      <c r="E324" s="166"/>
      <c r="F324" s="187">
        <v>21.74</v>
      </c>
    </row>
    <row r="325" spans="2:6" x14ac:dyDescent="0.25">
      <c r="B325" s="162" t="s">
        <v>166</v>
      </c>
      <c r="C325" s="137" t="s">
        <v>554</v>
      </c>
      <c r="D325" s="186">
        <v>2</v>
      </c>
      <c r="E325" s="139"/>
      <c r="F325" s="225">
        <v>21.74</v>
      </c>
    </row>
    <row r="326" spans="2:6" x14ac:dyDescent="0.25">
      <c r="B326" s="162" t="s">
        <v>167</v>
      </c>
      <c r="C326" s="137" t="s">
        <v>309</v>
      </c>
      <c r="D326" s="186">
        <v>1</v>
      </c>
      <c r="E326" s="139"/>
      <c r="F326" s="143">
        <v>1.087</v>
      </c>
    </row>
    <row r="327" spans="2:6" ht="15.75" thickBot="1" x14ac:dyDescent="0.3">
      <c r="B327" s="182" t="s">
        <v>170</v>
      </c>
      <c r="C327" s="180" t="s">
        <v>634</v>
      </c>
      <c r="D327" s="226">
        <v>3</v>
      </c>
      <c r="E327" s="185"/>
      <c r="F327" s="234">
        <v>21.74</v>
      </c>
    </row>
    <row r="328" spans="2:6" ht="15.75" thickBot="1" x14ac:dyDescent="0.3">
      <c r="D328" s="121"/>
      <c r="E328" s="122"/>
      <c r="F328" s="123"/>
    </row>
    <row r="329" spans="2:6" ht="15.75" thickBot="1" x14ac:dyDescent="0.3">
      <c r="B329" s="301" t="s">
        <v>231</v>
      </c>
      <c r="C329" s="302"/>
      <c r="D329" s="302"/>
      <c r="E329" s="302"/>
      <c r="F329" s="303"/>
    </row>
    <row r="330" spans="2:6" ht="30.75" thickBot="1" x14ac:dyDescent="0.3">
      <c r="B330" s="268" t="s">
        <v>665</v>
      </c>
      <c r="C330" s="269" t="s">
        <v>146</v>
      </c>
      <c r="D330" s="270" t="s">
        <v>147</v>
      </c>
      <c r="E330" s="271" t="s">
        <v>148</v>
      </c>
      <c r="F330" s="272" t="s">
        <v>149</v>
      </c>
    </row>
    <row r="331" spans="2:6" x14ac:dyDescent="0.25">
      <c r="B331" s="220" t="s">
        <v>163</v>
      </c>
      <c r="C331" s="221" t="s">
        <v>214</v>
      </c>
      <c r="D331" s="222"/>
      <c r="E331" s="223">
        <v>25.916</v>
      </c>
      <c r="F331" s="224">
        <v>21.74</v>
      </c>
    </row>
    <row r="332" spans="2:6" x14ac:dyDescent="0.25">
      <c r="B332" s="162" t="s">
        <v>179</v>
      </c>
      <c r="C332" s="137" t="s">
        <v>277</v>
      </c>
      <c r="D332" s="186">
        <v>2</v>
      </c>
      <c r="E332" s="139">
        <v>2.5375999999999999</v>
      </c>
      <c r="F332" s="143">
        <v>0.27174999999999999</v>
      </c>
    </row>
    <row r="333" spans="2:6" x14ac:dyDescent="0.25">
      <c r="B333" s="162" t="s">
        <v>177</v>
      </c>
      <c r="C333" s="137" t="s">
        <v>173</v>
      </c>
      <c r="D333" s="186">
        <v>1</v>
      </c>
      <c r="E333" s="139">
        <v>2.4500000000000002</v>
      </c>
      <c r="F333" s="143">
        <v>1.087</v>
      </c>
    </row>
    <row r="334" spans="2:6" x14ac:dyDescent="0.25">
      <c r="B334" s="232" t="s">
        <v>216</v>
      </c>
      <c r="C334" s="169" t="s">
        <v>216</v>
      </c>
      <c r="D334" s="186">
        <v>1</v>
      </c>
      <c r="E334" s="139">
        <v>3.3319999999999999</v>
      </c>
      <c r="F334" s="143">
        <v>1.087</v>
      </c>
    </row>
    <row r="335" spans="2:6" x14ac:dyDescent="0.25">
      <c r="B335" s="162" t="s">
        <v>166</v>
      </c>
      <c r="C335" s="137" t="s">
        <v>554</v>
      </c>
      <c r="D335" s="186">
        <v>1</v>
      </c>
      <c r="E335" s="139"/>
      <c r="F335" s="225">
        <v>21.74</v>
      </c>
    </row>
    <row r="336" spans="2:6" x14ac:dyDescent="0.25">
      <c r="B336" s="162" t="s">
        <v>167</v>
      </c>
      <c r="C336" s="137" t="s">
        <v>309</v>
      </c>
      <c r="D336" s="186">
        <v>1</v>
      </c>
      <c r="E336" s="139"/>
      <c r="F336" s="143">
        <v>1.087</v>
      </c>
    </row>
    <row r="337" spans="2:6" ht="15.75" thickBot="1" x14ac:dyDescent="0.3">
      <c r="B337" s="182" t="s">
        <v>170</v>
      </c>
      <c r="C337" s="180" t="s">
        <v>634</v>
      </c>
      <c r="D337" s="226">
        <v>1</v>
      </c>
      <c r="E337" s="185"/>
      <c r="F337" s="234">
        <v>21.74</v>
      </c>
    </row>
    <row r="338" spans="2:6" ht="15.75" thickBot="1" x14ac:dyDescent="0.3">
      <c r="D338" s="121"/>
      <c r="E338" s="122"/>
      <c r="F338" s="123"/>
    </row>
    <row r="339" spans="2:6" ht="15.75" thickBot="1" x14ac:dyDescent="0.3">
      <c r="B339" s="301" t="s">
        <v>231</v>
      </c>
      <c r="C339" s="302"/>
      <c r="D339" s="302"/>
      <c r="E339" s="302"/>
      <c r="F339" s="303"/>
    </row>
    <row r="340" spans="2:6" ht="30.75" thickBot="1" x14ac:dyDescent="0.3">
      <c r="B340" s="235" t="s">
        <v>666</v>
      </c>
      <c r="C340" s="236" t="s">
        <v>146</v>
      </c>
      <c r="D340" s="237" t="s">
        <v>147</v>
      </c>
      <c r="E340" s="238" t="s">
        <v>148</v>
      </c>
      <c r="F340" s="239" t="s">
        <v>149</v>
      </c>
    </row>
    <row r="341" spans="2:6" x14ac:dyDescent="0.25">
      <c r="B341" s="220" t="s">
        <v>163</v>
      </c>
      <c r="C341" s="221" t="s">
        <v>214</v>
      </c>
      <c r="D341" s="222"/>
      <c r="E341" s="223">
        <v>28.227</v>
      </c>
      <c r="F341" s="224">
        <v>21.74</v>
      </c>
    </row>
    <row r="342" spans="2:6" x14ac:dyDescent="0.25">
      <c r="B342" s="162" t="s">
        <v>163</v>
      </c>
      <c r="C342" s="137" t="s">
        <v>214</v>
      </c>
      <c r="D342" s="186"/>
      <c r="E342" s="251">
        <v>13.68</v>
      </c>
      <c r="F342" s="225">
        <v>21.74</v>
      </c>
    </row>
    <row r="343" spans="2:6" x14ac:dyDescent="0.25">
      <c r="B343" s="162" t="s">
        <v>232</v>
      </c>
      <c r="C343" s="137" t="s">
        <v>214</v>
      </c>
      <c r="D343" s="186"/>
      <c r="E343" s="251">
        <v>6.8450000000000006</v>
      </c>
      <c r="F343" s="225">
        <v>21.74</v>
      </c>
    </row>
    <row r="344" spans="2:6" x14ac:dyDescent="0.25">
      <c r="B344" s="162" t="s">
        <v>179</v>
      </c>
      <c r="C344" s="137" t="s">
        <v>277</v>
      </c>
      <c r="D344" s="186">
        <v>3</v>
      </c>
      <c r="E344" s="139">
        <v>3.8987999999999996</v>
      </c>
      <c r="F344" s="143">
        <v>0.27174999999999999</v>
      </c>
    </row>
    <row r="345" spans="2:6" x14ac:dyDescent="0.25">
      <c r="B345" s="232" t="s">
        <v>216</v>
      </c>
      <c r="C345" s="169" t="s">
        <v>216</v>
      </c>
      <c r="D345" s="186">
        <v>1</v>
      </c>
      <c r="E345" s="139">
        <v>1.9599999999999997</v>
      </c>
      <c r="F345" s="143">
        <v>1.087</v>
      </c>
    </row>
    <row r="346" spans="2:6" x14ac:dyDescent="0.25">
      <c r="B346" s="232" t="s">
        <v>177</v>
      </c>
      <c r="C346" s="137" t="s">
        <v>173</v>
      </c>
      <c r="D346" s="186">
        <v>2</v>
      </c>
      <c r="E346" s="139">
        <v>2</v>
      </c>
      <c r="F346" s="143">
        <v>1.087</v>
      </c>
    </row>
    <row r="347" spans="2:6" x14ac:dyDescent="0.25">
      <c r="B347" s="292" t="s">
        <v>223</v>
      </c>
      <c r="C347" s="206" t="s">
        <v>470</v>
      </c>
      <c r="D347" s="207"/>
      <c r="E347" s="208">
        <v>1.5128999999999999</v>
      </c>
      <c r="F347" s="293">
        <v>21.74</v>
      </c>
    </row>
    <row r="348" spans="2:6" x14ac:dyDescent="0.25">
      <c r="B348" s="163" t="s">
        <v>169</v>
      </c>
      <c r="C348" s="164" t="s">
        <v>169</v>
      </c>
      <c r="D348" s="165">
        <v>1</v>
      </c>
      <c r="E348" s="166"/>
      <c r="F348" s="187">
        <v>21.74</v>
      </c>
    </row>
    <row r="349" spans="2:6" x14ac:dyDescent="0.25">
      <c r="B349" s="162" t="s">
        <v>166</v>
      </c>
      <c r="C349" s="141" t="s">
        <v>554</v>
      </c>
      <c r="D349" s="186">
        <v>2</v>
      </c>
      <c r="E349" s="139"/>
      <c r="F349" s="225">
        <v>21.74</v>
      </c>
    </row>
    <row r="350" spans="2:6" x14ac:dyDescent="0.25">
      <c r="B350" s="162" t="s">
        <v>167</v>
      </c>
      <c r="C350" s="141" t="s">
        <v>309</v>
      </c>
      <c r="D350" s="186">
        <v>2</v>
      </c>
      <c r="E350" s="139"/>
      <c r="F350" s="143">
        <v>1.087</v>
      </c>
    </row>
    <row r="351" spans="2:6" ht="15.75" thickBot="1" x14ac:dyDescent="0.3">
      <c r="B351" s="182" t="s">
        <v>170</v>
      </c>
      <c r="C351" s="180" t="s">
        <v>634</v>
      </c>
      <c r="D351" s="226">
        <v>2</v>
      </c>
      <c r="E351" s="185"/>
      <c r="F351" s="234">
        <v>21.74</v>
      </c>
    </row>
    <row r="352" spans="2:6" ht="15.75" thickBot="1" x14ac:dyDescent="0.3">
      <c r="D352" s="121"/>
      <c r="E352" s="122"/>
      <c r="F352" s="123"/>
    </row>
    <row r="353" spans="2:6" ht="15.75" thickBot="1" x14ac:dyDescent="0.3">
      <c r="B353" s="301" t="s">
        <v>231</v>
      </c>
      <c r="C353" s="302"/>
      <c r="D353" s="302"/>
      <c r="E353" s="302"/>
      <c r="F353" s="303"/>
    </row>
    <row r="354" spans="2:6" ht="30.75" thickBot="1" x14ac:dyDescent="0.3">
      <c r="B354" s="235" t="s">
        <v>667</v>
      </c>
      <c r="C354" s="236" t="s">
        <v>146</v>
      </c>
      <c r="D354" s="237" t="s">
        <v>147</v>
      </c>
      <c r="E354" s="238" t="s">
        <v>148</v>
      </c>
      <c r="F354" s="239" t="s">
        <v>149</v>
      </c>
    </row>
    <row r="355" spans="2:6" x14ac:dyDescent="0.25">
      <c r="B355" s="220" t="s">
        <v>163</v>
      </c>
      <c r="C355" s="221" t="s">
        <v>214</v>
      </c>
      <c r="D355" s="222"/>
      <c r="E355" s="223">
        <v>20.328500000000002</v>
      </c>
      <c r="F355" s="224">
        <v>21.74</v>
      </c>
    </row>
    <row r="356" spans="2:6" x14ac:dyDescent="0.25">
      <c r="B356" s="162" t="s">
        <v>233</v>
      </c>
      <c r="C356" s="206" t="s">
        <v>151</v>
      </c>
      <c r="D356" s="186"/>
      <c r="E356" s="251">
        <v>2.7131999999999996</v>
      </c>
      <c r="F356" s="225">
        <v>21.74</v>
      </c>
    </row>
    <row r="357" spans="2:6" x14ac:dyDescent="0.25">
      <c r="B357" s="162" t="s">
        <v>179</v>
      </c>
      <c r="C357" s="137" t="s">
        <v>277</v>
      </c>
      <c r="D357" s="186">
        <v>1</v>
      </c>
      <c r="E357" s="139">
        <v>3.8688000000000002</v>
      </c>
      <c r="F357" s="143">
        <v>0.27174999999999999</v>
      </c>
    </row>
    <row r="358" spans="2:6" x14ac:dyDescent="0.25">
      <c r="B358" s="161" t="s">
        <v>177</v>
      </c>
      <c r="C358" s="137" t="s">
        <v>173</v>
      </c>
      <c r="D358" s="186">
        <v>1</v>
      </c>
      <c r="E358" s="139">
        <v>1.53</v>
      </c>
      <c r="F358" s="143">
        <v>1.087</v>
      </c>
    </row>
    <row r="359" spans="2:6" x14ac:dyDescent="0.25">
      <c r="B359" s="162" t="s">
        <v>223</v>
      </c>
      <c r="C359" s="137" t="s">
        <v>470</v>
      </c>
      <c r="D359" s="186"/>
      <c r="E359" s="139">
        <v>1.6002000000000001</v>
      </c>
      <c r="F359" s="225">
        <v>21.74</v>
      </c>
    </row>
    <row r="360" spans="2:6" x14ac:dyDescent="0.25">
      <c r="B360" s="163" t="s">
        <v>169</v>
      </c>
      <c r="C360" s="164" t="s">
        <v>169</v>
      </c>
      <c r="D360" s="165">
        <v>1</v>
      </c>
      <c r="E360" s="166"/>
      <c r="F360" s="187">
        <v>21.74</v>
      </c>
    </row>
    <row r="361" spans="2:6" x14ac:dyDescent="0.25">
      <c r="B361" s="162" t="s">
        <v>166</v>
      </c>
      <c r="C361" s="141" t="s">
        <v>554</v>
      </c>
      <c r="D361" s="186">
        <v>2</v>
      </c>
      <c r="E361" s="139"/>
      <c r="F361" s="143">
        <v>21.74</v>
      </c>
    </row>
    <row r="362" spans="2:6" x14ac:dyDescent="0.25">
      <c r="B362" s="162" t="s">
        <v>167</v>
      </c>
      <c r="C362" s="141" t="s">
        <v>309</v>
      </c>
      <c r="D362" s="186">
        <v>1</v>
      </c>
      <c r="E362" s="139"/>
      <c r="F362" s="143">
        <v>1.087</v>
      </c>
    </row>
    <row r="363" spans="2:6" ht="15.75" thickBot="1" x14ac:dyDescent="0.3">
      <c r="B363" s="182" t="s">
        <v>170</v>
      </c>
      <c r="C363" s="180" t="s">
        <v>634</v>
      </c>
      <c r="D363" s="226">
        <v>2</v>
      </c>
      <c r="E363" s="185"/>
      <c r="F363" s="234">
        <v>21.74</v>
      </c>
    </row>
    <row r="364" spans="2:6" ht="15.75" thickBot="1" x14ac:dyDescent="0.3">
      <c r="D364" s="121"/>
      <c r="E364" s="122"/>
      <c r="F364" s="123"/>
    </row>
    <row r="365" spans="2:6" ht="15.75" thickBot="1" x14ac:dyDescent="0.3">
      <c r="B365" s="301" t="s">
        <v>231</v>
      </c>
      <c r="C365" s="302"/>
      <c r="D365" s="302"/>
      <c r="E365" s="302"/>
      <c r="F365" s="303"/>
    </row>
    <row r="366" spans="2:6" ht="30.75" thickBot="1" x14ac:dyDescent="0.3">
      <c r="B366" s="235" t="s">
        <v>668</v>
      </c>
      <c r="C366" s="236" t="s">
        <v>146</v>
      </c>
      <c r="D366" s="237" t="s">
        <v>147</v>
      </c>
      <c r="E366" s="238" t="s">
        <v>148</v>
      </c>
      <c r="F366" s="239" t="s">
        <v>149</v>
      </c>
    </row>
    <row r="367" spans="2:6" x14ac:dyDescent="0.25">
      <c r="B367" s="220" t="s">
        <v>163</v>
      </c>
      <c r="C367" s="221" t="s">
        <v>214</v>
      </c>
      <c r="D367" s="222"/>
      <c r="E367" s="223">
        <v>15.143699999999999</v>
      </c>
      <c r="F367" s="224">
        <v>21.74</v>
      </c>
    </row>
    <row r="368" spans="2:6" x14ac:dyDescent="0.25">
      <c r="B368" s="232" t="s">
        <v>179</v>
      </c>
      <c r="C368" s="137" t="s">
        <v>277</v>
      </c>
      <c r="D368" s="186">
        <v>1</v>
      </c>
      <c r="E368" s="139">
        <v>2.9952000000000001</v>
      </c>
      <c r="F368" s="143">
        <v>0.27174999999999999</v>
      </c>
    </row>
    <row r="369" spans="2:6" x14ac:dyDescent="0.25">
      <c r="B369" s="232" t="s">
        <v>216</v>
      </c>
      <c r="C369" s="169" t="s">
        <v>216</v>
      </c>
      <c r="D369" s="186">
        <v>1</v>
      </c>
      <c r="E369" s="139">
        <v>3.3319999999999999</v>
      </c>
      <c r="F369" s="143">
        <v>1.087</v>
      </c>
    </row>
    <row r="370" spans="2:6" x14ac:dyDescent="0.25">
      <c r="B370" s="232" t="s">
        <v>234</v>
      </c>
      <c r="C370" s="137" t="s">
        <v>470</v>
      </c>
      <c r="D370" s="186"/>
      <c r="E370" s="139">
        <v>1.8199999999999998</v>
      </c>
      <c r="F370" s="140">
        <v>21.74</v>
      </c>
    </row>
    <row r="371" spans="2:6" x14ac:dyDescent="0.25">
      <c r="B371" s="163" t="s">
        <v>169</v>
      </c>
      <c r="C371" s="164" t="s">
        <v>169</v>
      </c>
      <c r="D371" s="165">
        <v>1</v>
      </c>
      <c r="E371" s="166"/>
      <c r="F371" s="187">
        <v>21.74</v>
      </c>
    </row>
    <row r="372" spans="2:6" x14ac:dyDescent="0.25">
      <c r="B372" s="232" t="s">
        <v>166</v>
      </c>
      <c r="C372" s="137" t="s">
        <v>554</v>
      </c>
      <c r="D372" s="186">
        <v>1</v>
      </c>
      <c r="E372" s="139"/>
      <c r="F372" s="225">
        <v>21.74</v>
      </c>
    </row>
    <row r="373" spans="2:6" x14ac:dyDescent="0.25">
      <c r="B373" s="162" t="s">
        <v>167</v>
      </c>
      <c r="C373" s="137" t="s">
        <v>309</v>
      </c>
      <c r="D373" s="186">
        <v>1</v>
      </c>
      <c r="E373" s="139"/>
      <c r="F373" s="143">
        <v>1.087</v>
      </c>
    </row>
    <row r="374" spans="2:6" ht="15.75" thickBot="1" x14ac:dyDescent="0.3">
      <c r="B374" s="182" t="s">
        <v>170</v>
      </c>
      <c r="C374" s="180" t="s">
        <v>634</v>
      </c>
      <c r="D374" s="226">
        <v>1</v>
      </c>
      <c r="E374" s="185"/>
      <c r="F374" s="234">
        <v>21.74</v>
      </c>
    </row>
    <row r="375" spans="2:6" ht="15.75" thickBot="1" x14ac:dyDescent="0.3">
      <c r="D375" s="121"/>
      <c r="E375" s="122"/>
      <c r="F375" s="123"/>
    </row>
    <row r="376" spans="2:6" ht="15.75" thickBot="1" x14ac:dyDescent="0.3">
      <c r="B376" s="301" t="s">
        <v>231</v>
      </c>
      <c r="C376" s="302"/>
      <c r="D376" s="302"/>
      <c r="E376" s="302"/>
      <c r="F376" s="303"/>
    </row>
    <row r="377" spans="2:6" ht="30.75" thickBot="1" x14ac:dyDescent="0.3">
      <c r="B377" s="235" t="s">
        <v>669</v>
      </c>
      <c r="C377" s="236" t="s">
        <v>146</v>
      </c>
      <c r="D377" s="237" t="s">
        <v>147</v>
      </c>
      <c r="E377" s="238" t="s">
        <v>148</v>
      </c>
      <c r="F377" s="239" t="s">
        <v>149</v>
      </c>
    </row>
    <row r="378" spans="2:6" x14ac:dyDescent="0.25">
      <c r="B378" s="220" t="s">
        <v>163</v>
      </c>
      <c r="C378" s="221" t="s">
        <v>214</v>
      </c>
      <c r="D378" s="222"/>
      <c r="E378" s="223">
        <v>18.112500000000001</v>
      </c>
      <c r="F378" s="224">
        <v>21.74</v>
      </c>
    </row>
    <row r="379" spans="2:6" x14ac:dyDescent="0.25">
      <c r="B379" s="162" t="s">
        <v>235</v>
      </c>
      <c r="C379" s="137" t="s">
        <v>277</v>
      </c>
      <c r="D379" s="186">
        <v>2</v>
      </c>
      <c r="E379" s="139">
        <v>5.9904000000000002</v>
      </c>
      <c r="F379" s="143">
        <v>0.27174999999999999</v>
      </c>
    </row>
    <row r="380" spans="2:6" x14ac:dyDescent="0.25">
      <c r="B380" s="232" t="s">
        <v>216</v>
      </c>
      <c r="C380" s="169" t="s">
        <v>216</v>
      </c>
      <c r="D380" s="186">
        <v>1</v>
      </c>
      <c r="E380" s="139">
        <v>3.3319999999999999</v>
      </c>
      <c r="F380" s="143">
        <v>1.087</v>
      </c>
    </row>
    <row r="381" spans="2:6" x14ac:dyDescent="0.25">
      <c r="B381" s="162" t="s">
        <v>236</v>
      </c>
      <c r="C381" s="116" t="s">
        <v>691</v>
      </c>
      <c r="D381" s="186">
        <v>1</v>
      </c>
      <c r="E381" s="139"/>
      <c r="F381" s="225">
        <v>21.74</v>
      </c>
    </row>
    <row r="382" spans="2:6" x14ac:dyDescent="0.25">
      <c r="B382" s="162" t="s">
        <v>166</v>
      </c>
      <c r="C382" s="137" t="s">
        <v>554</v>
      </c>
      <c r="D382" s="186">
        <v>2</v>
      </c>
      <c r="E382" s="139"/>
      <c r="F382" s="225">
        <v>21.74</v>
      </c>
    </row>
    <row r="383" spans="2:6" x14ac:dyDescent="0.25">
      <c r="B383" s="162" t="s">
        <v>167</v>
      </c>
      <c r="C383" s="137" t="s">
        <v>309</v>
      </c>
      <c r="D383" s="186">
        <v>2</v>
      </c>
      <c r="E383" s="139"/>
      <c r="F383" s="143">
        <v>1.087</v>
      </c>
    </row>
    <row r="384" spans="2:6" ht="15.75" thickBot="1" x14ac:dyDescent="0.3">
      <c r="B384" s="182" t="s">
        <v>170</v>
      </c>
      <c r="C384" s="180" t="s">
        <v>634</v>
      </c>
      <c r="D384" s="226">
        <v>2</v>
      </c>
      <c r="E384" s="185"/>
      <c r="F384" s="234">
        <v>21.74</v>
      </c>
    </row>
    <row r="385" spans="2:6" ht="15.75" thickBot="1" x14ac:dyDescent="0.3">
      <c r="D385" s="121"/>
      <c r="E385" s="122"/>
      <c r="F385" s="123"/>
    </row>
    <row r="386" spans="2:6" ht="15.75" thickBot="1" x14ac:dyDescent="0.3">
      <c r="B386" s="301" t="s">
        <v>231</v>
      </c>
      <c r="C386" s="302"/>
      <c r="D386" s="302"/>
      <c r="E386" s="302"/>
      <c r="F386" s="303"/>
    </row>
    <row r="387" spans="2:6" ht="30.75" thickBot="1" x14ac:dyDescent="0.3">
      <c r="B387" s="235" t="s">
        <v>237</v>
      </c>
      <c r="C387" s="236" t="s">
        <v>146</v>
      </c>
      <c r="D387" s="237" t="s">
        <v>147</v>
      </c>
      <c r="E387" s="238" t="s">
        <v>148</v>
      </c>
      <c r="F387" s="239" t="s">
        <v>149</v>
      </c>
    </row>
    <row r="388" spans="2:6" x14ac:dyDescent="0.25">
      <c r="B388" s="294" t="s">
        <v>163</v>
      </c>
      <c r="C388" s="221" t="s">
        <v>153</v>
      </c>
      <c r="D388" s="222"/>
      <c r="E388" s="223">
        <v>10.695899999999998</v>
      </c>
      <c r="F388" s="224">
        <v>21.74</v>
      </c>
    </row>
    <row r="389" spans="2:6" x14ac:dyDescent="0.25">
      <c r="B389" s="161" t="s">
        <v>235</v>
      </c>
      <c r="C389" s="137" t="s">
        <v>277</v>
      </c>
      <c r="D389" s="186">
        <v>1</v>
      </c>
      <c r="E389" s="139">
        <v>2.88</v>
      </c>
      <c r="F389" s="143">
        <v>0.27174999999999999</v>
      </c>
    </row>
    <row r="390" spans="2:6" x14ac:dyDescent="0.25">
      <c r="B390" s="295" t="s">
        <v>216</v>
      </c>
      <c r="C390" s="169" t="s">
        <v>216</v>
      </c>
      <c r="D390" s="186">
        <v>1</v>
      </c>
      <c r="E390" s="139">
        <v>3.3319999999999999</v>
      </c>
      <c r="F390" s="143">
        <v>1.087</v>
      </c>
    </row>
    <row r="391" spans="2:6" x14ac:dyDescent="0.25">
      <c r="B391" s="161" t="s">
        <v>166</v>
      </c>
      <c r="C391" s="137" t="s">
        <v>554</v>
      </c>
      <c r="D391" s="186">
        <v>1</v>
      </c>
      <c r="E391" s="139"/>
      <c r="F391" s="225">
        <v>21.74</v>
      </c>
    </row>
    <row r="392" spans="2:6" x14ac:dyDescent="0.25">
      <c r="B392" s="161" t="s">
        <v>167</v>
      </c>
      <c r="C392" s="137" t="s">
        <v>309</v>
      </c>
      <c r="D392" s="186">
        <v>1</v>
      </c>
      <c r="E392" s="139"/>
      <c r="F392" s="143">
        <v>1.087</v>
      </c>
    </row>
    <row r="393" spans="2:6" ht="15.75" thickBot="1" x14ac:dyDescent="0.3">
      <c r="B393" s="182" t="s">
        <v>170</v>
      </c>
      <c r="C393" s="180" t="s">
        <v>634</v>
      </c>
      <c r="D393" s="226">
        <v>1</v>
      </c>
      <c r="E393" s="185"/>
      <c r="F393" s="234">
        <v>21.74</v>
      </c>
    </row>
    <row r="394" spans="2:6" ht="15.75" thickBot="1" x14ac:dyDescent="0.3">
      <c r="D394" s="121"/>
      <c r="E394" s="122"/>
      <c r="F394" s="123"/>
    </row>
    <row r="395" spans="2:6" ht="15.75" thickBot="1" x14ac:dyDescent="0.3">
      <c r="B395" s="598" t="s">
        <v>231</v>
      </c>
      <c r="C395" s="599"/>
      <c r="D395" s="599"/>
      <c r="E395" s="599"/>
      <c r="F395" s="600"/>
    </row>
    <row r="396" spans="2:6" ht="30.75" thickBot="1" x14ac:dyDescent="0.3">
      <c r="B396" s="246" t="s">
        <v>195</v>
      </c>
      <c r="C396" s="284" t="s">
        <v>146</v>
      </c>
      <c r="D396" s="248" t="s">
        <v>147</v>
      </c>
      <c r="E396" s="249" t="s">
        <v>148</v>
      </c>
      <c r="F396" s="250" t="s">
        <v>149</v>
      </c>
    </row>
    <row r="397" spans="2:6" x14ac:dyDescent="0.25">
      <c r="B397" s="294" t="s">
        <v>226</v>
      </c>
      <c r="C397" s="221" t="s">
        <v>151</v>
      </c>
      <c r="D397" s="222"/>
      <c r="E397" s="223">
        <v>4.0355999999999996</v>
      </c>
      <c r="F397" s="224">
        <v>21.74</v>
      </c>
    </row>
    <row r="398" spans="2:6" x14ac:dyDescent="0.25">
      <c r="B398" s="161" t="s">
        <v>227</v>
      </c>
      <c r="C398" s="137" t="s">
        <v>151</v>
      </c>
      <c r="D398" s="186"/>
      <c r="E398" s="251">
        <v>2.6950000000000003</v>
      </c>
      <c r="F398" s="225">
        <v>21.74</v>
      </c>
    </row>
    <row r="399" spans="2:6" x14ac:dyDescent="0.25">
      <c r="B399" s="161" t="s">
        <v>228</v>
      </c>
      <c r="C399" s="141" t="s">
        <v>692</v>
      </c>
      <c r="D399" s="186">
        <v>1</v>
      </c>
      <c r="E399" s="139"/>
      <c r="F399" s="225">
        <v>21.74</v>
      </c>
    </row>
    <row r="400" spans="2:6" x14ac:dyDescent="0.25">
      <c r="B400" s="161" t="s">
        <v>197</v>
      </c>
      <c r="C400" s="141" t="s">
        <v>692</v>
      </c>
      <c r="D400" s="186">
        <v>1</v>
      </c>
      <c r="E400" s="139"/>
      <c r="F400" s="225">
        <v>21.74</v>
      </c>
    </row>
    <row r="401" spans="2:6" x14ac:dyDescent="0.25">
      <c r="B401" s="161" t="s">
        <v>179</v>
      </c>
      <c r="C401" s="137" t="s">
        <v>277</v>
      </c>
      <c r="D401" s="186">
        <v>2</v>
      </c>
      <c r="E401" s="139">
        <v>2.4</v>
      </c>
      <c r="F401" s="143">
        <v>0.27174999999999999</v>
      </c>
    </row>
    <row r="402" spans="2:6" x14ac:dyDescent="0.25">
      <c r="B402" s="161" t="s">
        <v>177</v>
      </c>
      <c r="C402" s="137" t="s">
        <v>173</v>
      </c>
      <c r="D402" s="186">
        <v>5</v>
      </c>
      <c r="E402" s="139">
        <v>6.5</v>
      </c>
      <c r="F402" s="143">
        <v>1.087</v>
      </c>
    </row>
    <row r="403" spans="2:6" x14ac:dyDescent="0.25">
      <c r="B403" s="161" t="s">
        <v>168</v>
      </c>
      <c r="C403" s="141" t="s">
        <v>691</v>
      </c>
      <c r="D403" s="186">
        <v>2</v>
      </c>
      <c r="E403" s="139"/>
      <c r="F403" s="225">
        <v>21.74</v>
      </c>
    </row>
    <row r="404" spans="2:6" x14ac:dyDescent="0.25">
      <c r="B404" s="161" t="s">
        <v>206</v>
      </c>
      <c r="C404" s="141" t="s">
        <v>692</v>
      </c>
      <c r="D404" s="186">
        <v>2</v>
      </c>
      <c r="E404" s="139"/>
      <c r="F404" s="225">
        <v>21.74</v>
      </c>
    </row>
    <row r="405" spans="2:6" x14ac:dyDescent="0.25">
      <c r="B405" s="161" t="s">
        <v>201</v>
      </c>
      <c r="C405" s="141" t="s">
        <v>692</v>
      </c>
      <c r="D405" s="186">
        <v>1</v>
      </c>
      <c r="E405" s="139"/>
      <c r="F405" s="225">
        <v>21.74</v>
      </c>
    </row>
    <row r="406" spans="2:6" x14ac:dyDescent="0.25">
      <c r="B406" s="161" t="s">
        <v>202</v>
      </c>
      <c r="C406" s="299" t="s">
        <v>328</v>
      </c>
      <c r="D406" s="300">
        <v>1</v>
      </c>
      <c r="E406" s="289"/>
      <c r="F406" s="225">
        <v>21.74</v>
      </c>
    </row>
    <row r="407" spans="2:6" ht="15.75" thickBot="1" x14ac:dyDescent="0.3">
      <c r="B407" s="179" t="s">
        <v>170</v>
      </c>
      <c r="C407" s="180" t="s">
        <v>634</v>
      </c>
      <c r="D407" s="226">
        <v>3</v>
      </c>
      <c r="E407" s="185"/>
      <c r="F407" s="234">
        <v>21.74</v>
      </c>
    </row>
    <row r="408" spans="2:6" ht="15.75" thickBot="1" x14ac:dyDescent="0.3">
      <c r="D408" s="121"/>
      <c r="E408" s="122"/>
      <c r="F408" s="123"/>
    </row>
    <row r="409" spans="2:6" ht="15.75" thickBot="1" x14ac:dyDescent="0.3">
      <c r="B409" s="301" t="s">
        <v>231</v>
      </c>
      <c r="C409" s="302"/>
      <c r="D409" s="302"/>
      <c r="E409" s="302"/>
      <c r="F409" s="303"/>
    </row>
    <row r="410" spans="2:6" ht="30.75" thickBot="1" x14ac:dyDescent="0.3">
      <c r="B410" s="235" t="s">
        <v>207</v>
      </c>
      <c r="C410" s="236" t="s">
        <v>146</v>
      </c>
      <c r="D410" s="237" t="s">
        <v>147</v>
      </c>
      <c r="E410" s="238" t="s">
        <v>148</v>
      </c>
      <c r="F410" s="239" t="s">
        <v>149</v>
      </c>
    </row>
    <row r="411" spans="2:6" x14ac:dyDescent="0.25">
      <c r="B411" s="294" t="s">
        <v>208</v>
      </c>
      <c r="C411" s="221" t="s">
        <v>151</v>
      </c>
      <c r="D411" s="222"/>
      <c r="E411" s="223">
        <v>41.19</v>
      </c>
      <c r="F411" s="224">
        <v>21.74</v>
      </c>
    </row>
    <row r="412" spans="2:6" x14ac:dyDescent="0.25">
      <c r="B412" s="161" t="s">
        <v>164</v>
      </c>
      <c r="C412" s="137" t="s">
        <v>277</v>
      </c>
      <c r="D412" s="186">
        <v>1</v>
      </c>
      <c r="E412" s="139">
        <v>2.46</v>
      </c>
      <c r="F412" s="143">
        <v>0.27174999999999999</v>
      </c>
    </row>
    <row r="413" spans="2:6" x14ac:dyDescent="0.25">
      <c r="B413" s="295" t="s">
        <v>238</v>
      </c>
      <c r="C413" s="137" t="s">
        <v>173</v>
      </c>
      <c r="D413" s="186">
        <v>1</v>
      </c>
      <c r="E413" s="139">
        <v>1.2</v>
      </c>
      <c r="F413" s="143">
        <v>1.087</v>
      </c>
    </row>
    <row r="414" spans="2:6" x14ac:dyDescent="0.25">
      <c r="B414" s="295" t="s">
        <v>239</v>
      </c>
      <c r="C414" s="169" t="s">
        <v>239</v>
      </c>
      <c r="D414" s="186">
        <v>1</v>
      </c>
      <c r="E414" s="251"/>
      <c r="F414" s="140">
        <v>21.74</v>
      </c>
    </row>
    <row r="415" spans="2:6" x14ac:dyDescent="0.25">
      <c r="B415" s="295" t="s">
        <v>240</v>
      </c>
      <c r="C415" s="137" t="s">
        <v>470</v>
      </c>
      <c r="D415" s="186"/>
      <c r="E415" s="139">
        <v>14.28</v>
      </c>
      <c r="F415" s="140">
        <v>21.74</v>
      </c>
    </row>
    <row r="416" spans="2:6" x14ac:dyDescent="0.25">
      <c r="B416" s="295" t="s">
        <v>167</v>
      </c>
      <c r="C416" s="137" t="s">
        <v>309</v>
      </c>
      <c r="D416" s="142">
        <v>2</v>
      </c>
      <c r="E416" s="139"/>
      <c r="F416" s="143">
        <v>1.087</v>
      </c>
    </row>
    <row r="417" spans="1:11" x14ac:dyDescent="0.25">
      <c r="B417" s="232" t="s">
        <v>170</v>
      </c>
      <c r="C417" s="137" t="s">
        <v>634</v>
      </c>
      <c r="D417" s="142">
        <v>1</v>
      </c>
      <c r="E417" s="139"/>
      <c r="F417" s="225">
        <v>21.74</v>
      </c>
    </row>
    <row r="418" spans="1:11" x14ac:dyDescent="0.25">
      <c r="B418" s="304" t="s">
        <v>210</v>
      </c>
      <c r="C418" s="305" t="s">
        <v>171</v>
      </c>
      <c r="D418" s="306">
        <v>2</v>
      </c>
      <c r="E418" s="289"/>
      <c r="F418" s="307">
        <v>21.74</v>
      </c>
    </row>
    <row r="419" spans="1:11" s="260" customFormat="1" ht="15.75" thickBot="1" x14ac:dyDescent="0.3">
      <c r="A419" s="253"/>
      <c r="B419" s="308"/>
      <c r="C419" s="309"/>
      <c r="D419" s="310"/>
      <c r="E419" s="311"/>
      <c r="F419" s="312"/>
      <c r="G419" s="259"/>
      <c r="H419" s="259"/>
      <c r="I419" s="259"/>
      <c r="J419" s="259"/>
      <c r="K419" s="259"/>
    </row>
    <row r="420" spans="1:11" ht="15.75" thickBot="1" x14ac:dyDescent="0.3">
      <c r="B420" s="602" t="s">
        <v>241</v>
      </c>
      <c r="C420" s="603"/>
      <c r="D420" s="603"/>
      <c r="E420" s="603"/>
      <c r="F420" s="604"/>
    </row>
    <row r="421" spans="1:11" ht="30.75" thickBot="1" x14ac:dyDescent="0.3">
      <c r="B421" s="313" t="s">
        <v>242</v>
      </c>
      <c r="C421" s="236" t="s">
        <v>146</v>
      </c>
      <c r="D421" s="237" t="s">
        <v>147</v>
      </c>
      <c r="E421" s="238" t="s">
        <v>148</v>
      </c>
      <c r="F421" s="314" t="s">
        <v>149</v>
      </c>
    </row>
    <row r="422" spans="1:11" x14ac:dyDescent="0.25">
      <c r="B422" s="315" t="s">
        <v>163</v>
      </c>
      <c r="C422" s="221" t="s">
        <v>214</v>
      </c>
      <c r="D422" s="222"/>
      <c r="E422" s="223">
        <v>25.375200000000003</v>
      </c>
      <c r="F422" s="316">
        <v>21.74</v>
      </c>
    </row>
    <row r="423" spans="1:11" x14ac:dyDescent="0.25">
      <c r="B423" s="213" t="s">
        <v>179</v>
      </c>
      <c r="C423" s="137" t="s">
        <v>277</v>
      </c>
      <c r="D423" s="186">
        <v>2</v>
      </c>
      <c r="E423" s="139">
        <v>2.5991999999999997</v>
      </c>
      <c r="F423" s="197">
        <v>0.27174999999999999</v>
      </c>
    </row>
    <row r="424" spans="1:11" x14ac:dyDescent="0.25">
      <c r="B424" s="213" t="s">
        <v>216</v>
      </c>
      <c r="C424" s="169" t="s">
        <v>216</v>
      </c>
      <c r="D424" s="186">
        <v>1</v>
      </c>
      <c r="E424" s="139">
        <v>1.9599999999999997</v>
      </c>
      <c r="F424" s="197">
        <v>1.087</v>
      </c>
    </row>
    <row r="425" spans="1:11" x14ac:dyDescent="0.25">
      <c r="B425" s="213" t="s">
        <v>216</v>
      </c>
      <c r="C425" s="169" t="s">
        <v>216</v>
      </c>
      <c r="D425" s="186">
        <v>1</v>
      </c>
      <c r="E425" s="139">
        <v>1.44</v>
      </c>
      <c r="F425" s="197">
        <v>1.087</v>
      </c>
    </row>
    <row r="426" spans="1:11" x14ac:dyDescent="0.25">
      <c r="B426" s="213" t="s">
        <v>166</v>
      </c>
      <c r="C426" s="137" t="s">
        <v>554</v>
      </c>
      <c r="D426" s="186">
        <v>1</v>
      </c>
      <c r="E426" s="139"/>
      <c r="F426" s="196">
        <v>21.74</v>
      </c>
    </row>
    <row r="427" spans="1:11" x14ac:dyDescent="0.25">
      <c r="B427" s="195" t="s">
        <v>167</v>
      </c>
      <c r="C427" s="137" t="s">
        <v>309</v>
      </c>
      <c r="D427" s="186">
        <v>1</v>
      </c>
      <c r="E427" s="139"/>
      <c r="F427" s="197">
        <v>1.087</v>
      </c>
    </row>
    <row r="428" spans="1:11" ht="15.75" thickBot="1" x14ac:dyDescent="0.3">
      <c r="B428" s="198" t="s">
        <v>170</v>
      </c>
      <c r="C428" s="317" t="s">
        <v>634</v>
      </c>
      <c r="D428" s="214">
        <v>1</v>
      </c>
      <c r="E428" s="318"/>
      <c r="F428" s="319">
        <v>21.74</v>
      </c>
    </row>
    <row r="429" spans="1:11" ht="15.75" thickBot="1" x14ac:dyDescent="0.3">
      <c r="D429" s="121"/>
      <c r="E429" s="122"/>
      <c r="F429" s="123"/>
    </row>
    <row r="430" spans="1:11" ht="15.75" thickBot="1" x14ac:dyDescent="0.3">
      <c r="B430" s="602" t="s">
        <v>241</v>
      </c>
      <c r="C430" s="603"/>
      <c r="D430" s="603"/>
      <c r="E430" s="603"/>
      <c r="F430" s="604"/>
    </row>
    <row r="431" spans="1:11" ht="30.75" thickBot="1" x14ac:dyDescent="0.3">
      <c r="B431" s="313" t="s">
        <v>243</v>
      </c>
      <c r="C431" s="236" t="s">
        <v>146</v>
      </c>
      <c r="D431" s="237" t="s">
        <v>147</v>
      </c>
      <c r="E431" s="238" t="s">
        <v>148</v>
      </c>
      <c r="F431" s="314" t="s">
        <v>149</v>
      </c>
    </row>
    <row r="432" spans="1:11" x14ac:dyDescent="0.25">
      <c r="B432" s="315" t="s">
        <v>163</v>
      </c>
      <c r="C432" s="221" t="s">
        <v>214</v>
      </c>
      <c r="D432" s="222"/>
      <c r="E432" s="223">
        <v>23.72</v>
      </c>
      <c r="F432" s="316">
        <v>21.74</v>
      </c>
    </row>
    <row r="433" spans="2:6" x14ac:dyDescent="0.25">
      <c r="B433" s="195" t="s">
        <v>179</v>
      </c>
      <c r="C433" s="137" t="s">
        <v>277</v>
      </c>
      <c r="D433" s="186">
        <v>2</v>
      </c>
      <c r="E433" s="139">
        <v>4.5599999999999996</v>
      </c>
      <c r="F433" s="197">
        <v>0.27174999999999999</v>
      </c>
    </row>
    <row r="434" spans="2:6" x14ac:dyDescent="0.25">
      <c r="B434" s="213" t="s">
        <v>216</v>
      </c>
      <c r="C434" s="169" t="s">
        <v>216</v>
      </c>
      <c r="D434" s="186">
        <v>1</v>
      </c>
      <c r="E434" s="139">
        <v>3.3319999999999999</v>
      </c>
      <c r="F434" s="197">
        <v>1.087</v>
      </c>
    </row>
    <row r="435" spans="2:6" x14ac:dyDescent="0.25">
      <c r="B435" s="195" t="s">
        <v>166</v>
      </c>
      <c r="C435" s="137" t="s">
        <v>554</v>
      </c>
      <c r="D435" s="186">
        <v>2</v>
      </c>
      <c r="E435" s="139"/>
      <c r="F435" s="196">
        <v>21.74</v>
      </c>
    </row>
    <row r="436" spans="2:6" x14ac:dyDescent="0.25">
      <c r="B436" s="195" t="s">
        <v>167</v>
      </c>
      <c r="C436" s="137" t="s">
        <v>309</v>
      </c>
      <c r="D436" s="186">
        <v>1</v>
      </c>
      <c r="E436" s="139"/>
      <c r="F436" s="197">
        <v>1.087</v>
      </c>
    </row>
    <row r="437" spans="2:6" ht="15.75" thickBot="1" x14ac:dyDescent="0.3">
      <c r="B437" s="198" t="s">
        <v>170</v>
      </c>
      <c r="C437" s="317" t="s">
        <v>634</v>
      </c>
      <c r="D437" s="214">
        <v>2</v>
      </c>
      <c r="E437" s="318"/>
      <c r="F437" s="319">
        <v>21.74</v>
      </c>
    </row>
    <row r="438" spans="2:6" ht="15.75" thickBot="1" x14ac:dyDescent="0.3">
      <c r="D438" s="121"/>
      <c r="E438" s="122"/>
      <c r="F438" s="123"/>
    </row>
    <row r="439" spans="2:6" ht="15.75" thickBot="1" x14ac:dyDescent="0.3">
      <c r="B439" s="602" t="s">
        <v>241</v>
      </c>
      <c r="C439" s="603"/>
      <c r="D439" s="603"/>
      <c r="E439" s="603"/>
      <c r="F439" s="604"/>
    </row>
    <row r="440" spans="2:6" ht="30.75" thickBot="1" x14ac:dyDescent="0.3">
      <c r="B440" s="313" t="s">
        <v>244</v>
      </c>
      <c r="C440" s="236" t="s">
        <v>146</v>
      </c>
      <c r="D440" s="237" t="s">
        <v>147</v>
      </c>
      <c r="E440" s="238" t="s">
        <v>148</v>
      </c>
      <c r="F440" s="314" t="s">
        <v>149</v>
      </c>
    </row>
    <row r="441" spans="2:6" x14ac:dyDescent="0.25">
      <c r="B441" s="315" t="s">
        <v>163</v>
      </c>
      <c r="C441" s="221" t="s">
        <v>214</v>
      </c>
      <c r="D441" s="222"/>
      <c r="E441" s="223">
        <v>14.428799999999999</v>
      </c>
      <c r="F441" s="316">
        <v>21.74</v>
      </c>
    </row>
    <row r="442" spans="2:6" x14ac:dyDescent="0.25">
      <c r="B442" s="195" t="s">
        <v>179</v>
      </c>
      <c r="C442" s="137" t="s">
        <v>277</v>
      </c>
      <c r="D442" s="186">
        <v>1</v>
      </c>
      <c r="E442" s="139">
        <v>1.2995999999999999</v>
      </c>
      <c r="F442" s="197">
        <v>0.27174999999999999</v>
      </c>
    </row>
    <row r="443" spans="2:6" x14ac:dyDescent="0.25">
      <c r="B443" s="213" t="s">
        <v>216</v>
      </c>
      <c r="C443" s="169" t="s">
        <v>216</v>
      </c>
      <c r="D443" s="186">
        <v>1</v>
      </c>
      <c r="E443" s="139">
        <v>1.6900000000000002</v>
      </c>
      <c r="F443" s="197">
        <v>4.3479999999999999</v>
      </c>
    </row>
    <row r="444" spans="2:6" x14ac:dyDescent="0.25">
      <c r="B444" s="195" t="s">
        <v>166</v>
      </c>
      <c r="C444" s="137" t="s">
        <v>554</v>
      </c>
      <c r="D444" s="186">
        <v>2</v>
      </c>
      <c r="E444" s="139"/>
      <c r="F444" s="196">
        <v>21.74</v>
      </c>
    </row>
    <row r="445" spans="2:6" x14ac:dyDescent="0.25">
      <c r="B445" s="195" t="s">
        <v>167</v>
      </c>
      <c r="C445" s="137" t="s">
        <v>309</v>
      </c>
      <c r="D445" s="186">
        <v>1</v>
      </c>
      <c r="E445" s="139"/>
      <c r="F445" s="197">
        <v>1.087</v>
      </c>
    </row>
    <row r="446" spans="2:6" ht="15.75" thickBot="1" x14ac:dyDescent="0.3">
      <c r="B446" s="198" t="s">
        <v>170</v>
      </c>
      <c r="C446" s="317" t="s">
        <v>634</v>
      </c>
      <c r="D446" s="214">
        <v>2</v>
      </c>
      <c r="E446" s="318"/>
      <c r="F446" s="319">
        <v>21.74</v>
      </c>
    </row>
    <row r="447" spans="2:6" ht="15.75" thickBot="1" x14ac:dyDescent="0.3">
      <c r="D447" s="121"/>
      <c r="E447" s="122"/>
      <c r="F447" s="123"/>
    </row>
    <row r="448" spans="2:6" ht="15.75" thickBot="1" x14ac:dyDescent="0.3">
      <c r="B448" s="301" t="s">
        <v>241</v>
      </c>
      <c r="C448" s="302"/>
      <c r="D448" s="302"/>
      <c r="E448" s="302"/>
      <c r="F448" s="303"/>
    </row>
    <row r="449" spans="2:6" ht="30.75" thickBot="1" x14ac:dyDescent="0.3">
      <c r="B449" s="268" t="s">
        <v>245</v>
      </c>
      <c r="C449" s="269" t="s">
        <v>146</v>
      </c>
      <c r="D449" s="270" t="s">
        <v>147</v>
      </c>
      <c r="E449" s="271" t="s">
        <v>148</v>
      </c>
      <c r="F449" s="272" t="s">
        <v>149</v>
      </c>
    </row>
    <row r="450" spans="2:6" x14ac:dyDescent="0.25">
      <c r="B450" s="220" t="s">
        <v>163</v>
      </c>
      <c r="C450" s="221" t="s">
        <v>214</v>
      </c>
      <c r="D450" s="222"/>
      <c r="E450" s="223">
        <v>53.961599999999997</v>
      </c>
      <c r="F450" s="224">
        <v>21.74</v>
      </c>
    </row>
    <row r="451" spans="2:6" x14ac:dyDescent="0.25">
      <c r="B451" s="162" t="s">
        <v>179</v>
      </c>
      <c r="C451" s="137" t="s">
        <v>277</v>
      </c>
      <c r="D451" s="186">
        <v>4</v>
      </c>
      <c r="E451" s="139">
        <v>9.1199999999999992</v>
      </c>
      <c r="F451" s="143">
        <v>0.27174999999999999</v>
      </c>
    </row>
    <row r="452" spans="2:6" x14ac:dyDescent="0.25">
      <c r="B452" s="232" t="s">
        <v>216</v>
      </c>
      <c r="C452" s="169" t="s">
        <v>216</v>
      </c>
      <c r="D452" s="186">
        <v>1</v>
      </c>
      <c r="E452" s="139">
        <v>3.3319999999999999</v>
      </c>
      <c r="F452" s="143">
        <v>1.087</v>
      </c>
    </row>
    <row r="453" spans="2:6" x14ac:dyDescent="0.25">
      <c r="B453" s="162" t="s">
        <v>166</v>
      </c>
      <c r="C453" s="137" t="s">
        <v>554</v>
      </c>
      <c r="D453" s="186">
        <v>1</v>
      </c>
      <c r="E453" s="139"/>
      <c r="F453" s="140">
        <v>21.74</v>
      </c>
    </row>
    <row r="454" spans="2:6" x14ac:dyDescent="0.25">
      <c r="B454" s="162" t="s">
        <v>167</v>
      </c>
      <c r="C454" s="137" t="s">
        <v>309</v>
      </c>
      <c r="D454" s="186">
        <v>2</v>
      </c>
      <c r="E454" s="139"/>
      <c r="F454" s="143">
        <v>1.087</v>
      </c>
    </row>
    <row r="455" spans="2:6" ht="15.75" thickBot="1" x14ac:dyDescent="0.3">
      <c r="B455" s="182" t="s">
        <v>170</v>
      </c>
      <c r="C455" s="183" t="s">
        <v>634</v>
      </c>
      <c r="D455" s="226">
        <v>2</v>
      </c>
      <c r="E455" s="185"/>
      <c r="F455" s="234">
        <v>21.74</v>
      </c>
    </row>
    <row r="456" spans="2:6" ht="15.75" thickBot="1" x14ac:dyDescent="0.3">
      <c r="D456" s="121"/>
      <c r="E456" s="122"/>
      <c r="F456" s="123"/>
    </row>
    <row r="457" spans="2:6" ht="15.75" thickBot="1" x14ac:dyDescent="0.3">
      <c r="B457" s="301" t="s">
        <v>241</v>
      </c>
      <c r="C457" s="302"/>
      <c r="D457" s="302"/>
      <c r="E457" s="302"/>
      <c r="F457" s="303"/>
    </row>
    <row r="458" spans="2:6" ht="30.75" thickBot="1" x14ac:dyDescent="0.3">
      <c r="B458" s="235" t="s">
        <v>246</v>
      </c>
      <c r="C458" s="236" t="s">
        <v>146</v>
      </c>
      <c r="D458" s="237" t="s">
        <v>147</v>
      </c>
      <c r="E458" s="238" t="s">
        <v>148</v>
      </c>
      <c r="F458" s="239" t="s">
        <v>149</v>
      </c>
    </row>
    <row r="459" spans="2:6" x14ac:dyDescent="0.25">
      <c r="B459" s="220" t="s">
        <v>163</v>
      </c>
      <c r="C459" s="221" t="s">
        <v>214</v>
      </c>
      <c r="D459" s="222"/>
      <c r="E459" s="223">
        <v>20.362499999999997</v>
      </c>
      <c r="F459" s="224">
        <v>21.74</v>
      </c>
    </row>
    <row r="460" spans="2:6" x14ac:dyDescent="0.25">
      <c r="B460" s="162" t="s">
        <v>179</v>
      </c>
      <c r="C460" s="137" t="s">
        <v>277</v>
      </c>
      <c r="D460" s="186">
        <v>1</v>
      </c>
      <c r="E460" s="139">
        <v>2.2799999999999998</v>
      </c>
      <c r="F460" s="143">
        <v>0.27174999999999999</v>
      </c>
    </row>
    <row r="461" spans="2:6" x14ac:dyDescent="0.25">
      <c r="B461" s="162" t="s">
        <v>177</v>
      </c>
      <c r="C461" s="137" t="s">
        <v>173</v>
      </c>
      <c r="D461" s="186">
        <v>1</v>
      </c>
      <c r="E461" s="139">
        <v>2.2000000000000002</v>
      </c>
      <c r="F461" s="143">
        <v>1.087</v>
      </c>
    </row>
    <row r="462" spans="2:6" x14ac:dyDescent="0.25">
      <c r="B462" s="162" t="s">
        <v>166</v>
      </c>
      <c r="C462" s="137" t="s">
        <v>554</v>
      </c>
      <c r="D462" s="186">
        <v>2</v>
      </c>
      <c r="E462" s="139"/>
      <c r="F462" s="140">
        <v>21.74</v>
      </c>
    </row>
    <row r="463" spans="2:6" x14ac:dyDescent="0.25">
      <c r="B463" s="162" t="s">
        <v>167</v>
      </c>
      <c r="C463" s="137" t="s">
        <v>309</v>
      </c>
      <c r="D463" s="186">
        <v>1</v>
      </c>
      <c r="E463" s="139"/>
      <c r="F463" s="143">
        <v>1.087</v>
      </c>
    </row>
    <row r="464" spans="2:6" ht="15.75" thickBot="1" x14ac:dyDescent="0.3">
      <c r="B464" s="182" t="s">
        <v>170</v>
      </c>
      <c r="C464" s="183" t="s">
        <v>634</v>
      </c>
      <c r="D464" s="226">
        <v>3</v>
      </c>
      <c r="E464" s="185"/>
      <c r="F464" s="234">
        <v>21.74</v>
      </c>
    </row>
    <row r="465" spans="1:11" s="211" customFormat="1" ht="15.75" thickBot="1" x14ac:dyDescent="0.3">
      <c r="A465" s="204"/>
      <c r="C465" s="204"/>
      <c r="D465" s="320"/>
      <c r="E465" s="321"/>
      <c r="F465" s="322"/>
      <c r="G465" s="188"/>
      <c r="H465" s="188"/>
      <c r="I465" s="188"/>
      <c r="J465" s="188"/>
      <c r="K465" s="188"/>
    </row>
    <row r="466" spans="1:11" ht="15.75" thickBot="1" x14ac:dyDescent="0.3">
      <c r="B466" s="301" t="s">
        <v>241</v>
      </c>
      <c r="C466" s="302"/>
      <c r="D466" s="302"/>
      <c r="E466" s="302"/>
      <c r="F466" s="303"/>
    </row>
    <row r="467" spans="1:11" ht="30.75" thickBot="1" x14ac:dyDescent="0.3">
      <c r="B467" s="235" t="s">
        <v>670</v>
      </c>
      <c r="C467" s="236" t="s">
        <v>146</v>
      </c>
      <c r="D467" s="237" t="s">
        <v>147</v>
      </c>
      <c r="E467" s="238" t="s">
        <v>148</v>
      </c>
      <c r="F467" s="239" t="s">
        <v>149</v>
      </c>
    </row>
    <row r="468" spans="1:11" x14ac:dyDescent="0.25">
      <c r="B468" s="220" t="s">
        <v>163</v>
      </c>
      <c r="C468" s="221" t="s">
        <v>214</v>
      </c>
      <c r="D468" s="222"/>
      <c r="E468" s="223">
        <v>21.596699999999998</v>
      </c>
      <c r="F468" s="224">
        <v>21.74</v>
      </c>
    </row>
    <row r="469" spans="1:11" x14ac:dyDescent="0.25">
      <c r="B469" s="162" t="s">
        <v>179</v>
      </c>
      <c r="C469" s="137" t="s">
        <v>277</v>
      </c>
      <c r="D469" s="186">
        <v>2</v>
      </c>
      <c r="E469" s="139">
        <v>2.6</v>
      </c>
      <c r="F469" s="143">
        <v>0.27174999999999999</v>
      </c>
    </row>
    <row r="470" spans="1:11" x14ac:dyDescent="0.25">
      <c r="B470" s="162" t="s">
        <v>177</v>
      </c>
      <c r="C470" s="137" t="s">
        <v>173</v>
      </c>
      <c r="D470" s="186">
        <v>1</v>
      </c>
      <c r="E470" s="139">
        <v>1.95</v>
      </c>
      <c r="F470" s="143">
        <v>1.087</v>
      </c>
    </row>
    <row r="471" spans="1:11" x14ac:dyDescent="0.25">
      <c r="B471" s="162" t="s">
        <v>166</v>
      </c>
      <c r="C471" s="137" t="s">
        <v>554</v>
      </c>
      <c r="D471" s="186">
        <v>1</v>
      </c>
      <c r="E471" s="139"/>
      <c r="F471" s="140">
        <v>21.74</v>
      </c>
    </row>
    <row r="472" spans="1:11" x14ac:dyDescent="0.25">
      <c r="B472" s="162" t="s">
        <v>167</v>
      </c>
      <c r="C472" s="137" t="s">
        <v>309</v>
      </c>
      <c r="D472" s="186">
        <v>1</v>
      </c>
      <c r="E472" s="139"/>
      <c r="F472" s="143">
        <v>1.087</v>
      </c>
    </row>
    <row r="473" spans="1:11" ht="15.75" thickBot="1" x14ac:dyDescent="0.3">
      <c r="B473" s="182" t="s">
        <v>170</v>
      </c>
      <c r="C473" s="183" t="s">
        <v>634</v>
      </c>
      <c r="D473" s="226">
        <v>2</v>
      </c>
      <c r="E473" s="185"/>
      <c r="F473" s="234">
        <v>21.74</v>
      </c>
    </row>
    <row r="474" spans="1:11" ht="15.75" thickBot="1" x14ac:dyDescent="0.3">
      <c r="D474" s="121"/>
      <c r="E474" s="122"/>
      <c r="F474" s="123"/>
    </row>
    <row r="475" spans="1:11" ht="15.75" thickBot="1" x14ac:dyDescent="0.3">
      <c r="B475" s="301" t="s">
        <v>241</v>
      </c>
      <c r="C475" s="302"/>
      <c r="D475" s="302"/>
      <c r="E475" s="302"/>
      <c r="F475" s="303"/>
    </row>
    <row r="476" spans="1:11" ht="30.75" thickBot="1" x14ac:dyDescent="0.3">
      <c r="B476" s="235" t="s">
        <v>671</v>
      </c>
      <c r="C476" s="236" t="s">
        <v>146</v>
      </c>
      <c r="D476" s="237" t="s">
        <v>147</v>
      </c>
      <c r="E476" s="238" t="s">
        <v>148</v>
      </c>
      <c r="F476" s="239" t="s">
        <v>149</v>
      </c>
    </row>
    <row r="477" spans="1:11" x14ac:dyDescent="0.25">
      <c r="B477" s="220" t="s">
        <v>163</v>
      </c>
      <c r="C477" s="221" t="s">
        <v>214</v>
      </c>
      <c r="D477" s="222"/>
      <c r="E477" s="223">
        <v>15.236800000000001</v>
      </c>
      <c r="F477" s="224">
        <v>21.74</v>
      </c>
    </row>
    <row r="478" spans="1:11" x14ac:dyDescent="0.25">
      <c r="B478" s="162" t="s">
        <v>179</v>
      </c>
      <c r="C478" s="137" t="s">
        <v>277</v>
      </c>
      <c r="D478" s="186">
        <v>1</v>
      </c>
      <c r="E478" s="139">
        <v>3.12</v>
      </c>
      <c r="F478" s="143">
        <v>0.27174999999999999</v>
      </c>
    </row>
    <row r="479" spans="1:11" x14ac:dyDescent="0.25">
      <c r="B479" s="232" t="s">
        <v>216</v>
      </c>
      <c r="C479" s="169" t="s">
        <v>216</v>
      </c>
      <c r="D479" s="186">
        <v>1</v>
      </c>
      <c r="E479" s="139">
        <v>3.3319999999999999</v>
      </c>
      <c r="F479" s="143">
        <v>1.087</v>
      </c>
    </row>
    <row r="480" spans="1:11" x14ac:dyDescent="0.25">
      <c r="B480" s="163" t="s">
        <v>169</v>
      </c>
      <c r="C480" s="164" t="s">
        <v>169</v>
      </c>
      <c r="D480" s="165">
        <v>1</v>
      </c>
      <c r="E480" s="166"/>
      <c r="F480" s="187">
        <v>21.74</v>
      </c>
    </row>
    <row r="481" spans="2:6" x14ac:dyDescent="0.25">
      <c r="B481" s="162" t="s">
        <v>167</v>
      </c>
      <c r="C481" s="137" t="s">
        <v>309</v>
      </c>
      <c r="D481" s="186">
        <v>1</v>
      </c>
      <c r="E481" s="139"/>
      <c r="F481" s="143">
        <v>1.087</v>
      </c>
    </row>
    <row r="482" spans="2:6" ht="15.75" thickBot="1" x14ac:dyDescent="0.3">
      <c r="B482" s="182" t="s">
        <v>170</v>
      </c>
      <c r="C482" s="183" t="s">
        <v>634</v>
      </c>
      <c r="D482" s="226">
        <v>2</v>
      </c>
      <c r="E482" s="185"/>
      <c r="F482" s="234">
        <v>21.74</v>
      </c>
    </row>
    <row r="483" spans="2:6" ht="15.75" thickBot="1" x14ac:dyDescent="0.3">
      <c r="D483" s="121"/>
      <c r="E483" s="122"/>
      <c r="F483" s="123"/>
    </row>
    <row r="484" spans="2:6" ht="15.75" thickBot="1" x14ac:dyDescent="0.3">
      <c r="B484" s="301" t="s">
        <v>241</v>
      </c>
      <c r="C484" s="302"/>
      <c r="D484" s="302"/>
      <c r="E484" s="302"/>
      <c r="F484" s="303"/>
    </row>
    <row r="485" spans="2:6" ht="30.75" thickBot="1" x14ac:dyDescent="0.3">
      <c r="B485" s="235" t="s">
        <v>672</v>
      </c>
      <c r="C485" s="236" t="s">
        <v>146</v>
      </c>
      <c r="D485" s="237" t="s">
        <v>147</v>
      </c>
      <c r="E485" s="238" t="s">
        <v>148</v>
      </c>
      <c r="F485" s="239" t="s">
        <v>149</v>
      </c>
    </row>
    <row r="486" spans="2:6" x14ac:dyDescent="0.25">
      <c r="B486" s="220" t="s">
        <v>163</v>
      </c>
      <c r="C486" s="221" t="s">
        <v>214</v>
      </c>
      <c r="D486" s="222"/>
      <c r="E486" s="223">
        <v>18.3</v>
      </c>
      <c r="F486" s="224">
        <v>21.74</v>
      </c>
    </row>
    <row r="487" spans="2:6" x14ac:dyDescent="0.25">
      <c r="B487" s="162" t="s">
        <v>179</v>
      </c>
      <c r="C487" s="137" t="s">
        <v>277</v>
      </c>
      <c r="D487" s="186">
        <v>2</v>
      </c>
      <c r="E487" s="139">
        <v>5.5771999999999995</v>
      </c>
      <c r="F487" s="143">
        <v>0.27174999999999999</v>
      </c>
    </row>
    <row r="488" spans="2:6" x14ac:dyDescent="0.25">
      <c r="B488" s="162" t="s">
        <v>177</v>
      </c>
      <c r="C488" s="137" t="s">
        <v>173</v>
      </c>
      <c r="D488" s="186">
        <v>1</v>
      </c>
      <c r="E488" s="139">
        <v>1.9949999999999999</v>
      </c>
      <c r="F488" s="143">
        <v>1.087</v>
      </c>
    </row>
    <row r="489" spans="2:6" x14ac:dyDescent="0.25">
      <c r="B489" s="162" t="s">
        <v>166</v>
      </c>
      <c r="C489" s="137" t="s">
        <v>554</v>
      </c>
      <c r="D489" s="186">
        <v>2</v>
      </c>
      <c r="E489" s="139"/>
      <c r="F489" s="140">
        <v>21.74</v>
      </c>
    </row>
    <row r="490" spans="2:6" x14ac:dyDescent="0.25">
      <c r="B490" s="162" t="s">
        <v>167</v>
      </c>
      <c r="C490" s="137" t="s">
        <v>309</v>
      </c>
      <c r="D490" s="186">
        <v>2</v>
      </c>
      <c r="E490" s="139"/>
      <c r="F490" s="143">
        <v>1.087</v>
      </c>
    </row>
    <row r="491" spans="2:6" x14ac:dyDescent="0.25">
      <c r="B491" s="162" t="s">
        <v>170</v>
      </c>
      <c r="C491" s="137" t="s">
        <v>634</v>
      </c>
      <c r="D491" s="186">
        <v>2</v>
      </c>
      <c r="E491" s="139"/>
      <c r="F491" s="225">
        <v>21.74</v>
      </c>
    </row>
    <row r="492" spans="2:6" ht="15.75" thickBot="1" x14ac:dyDescent="0.3">
      <c r="D492" s="121"/>
      <c r="E492" s="122"/>
      <c r="F492" s="123"/>
    </row>
    <row r="493" spans="2:6" ht="15.75" thickBot="1" x14ac:dyDescent="0.3">
      <c r="B493" s="301" t="s">
        <v>241</v>
      </c>
      <c r="C493" s="302"/>
      <c r="D493" s="302"/>
      <c r="E493" s="302"/>
      <c r="F493" s="303"/>
    </row>
    <row r="494" spans="2:6" ht="30.75" thickBot="1" x14ac:dyDescent="0.3">
      <c r="B494" s="235" t="s">
        <v>673</v>
      </c>
      <c r="C494" s="236" t="s">
        <v>146</v>
      </c>
      <c r="D494" s="237" t="s">
        <v>147</v>
      </c>
      <c r="E494" s="238" t="s">
        <v>148</v>
      </c>
      <c r="F494" s="239" t="s">
        <v>149</v>
      </c>
    </row>
    <row r="495" spans="2:6" x14ac:dyDescent="0.25">
      <c r="B495" s="220" t="s">
        <v>163</v>
      </c>
      <c r="C495" s="221" t="s">
        <v>153</v>
      </c>
      <c r="D495" s="222"/>
      <c r="E495" s="223">
        <v>10.938599999999999</v>
      </c>
      <c r="F495" s="224">
        <v>21.74</v>
      </c>
    </row>
    <row r="496" spans="2:6" x14ac:dyDescent="0.25">
      <c r="B496" s="162" t="s">
        <v>179</v>
      </c>
      <c r="C496" s="137" t="s">
        <v>277</v>
      </c>
      <c r="D496" s="186">
        <v>1</v>
      </c>
      <c r="E496" s="139">
        <v>2.7885999999999997</v>
      </c>
      <c r="F496" s="143">
        <v>0.27174999999999999</v>
      </c>
    </row>
    <row r="497" spans="2:6" x14ac:dyDescent="0.25">
      <c r="B497" s="162" t="s">
        <v>177</v>
      </c>
      <c r="C497" s="137" t="s">
        <v>173</v>
      </c>
      <c r="D497" s="186">
        <v>1</v>
      </c>
      <c r="E497" s="139">
        <v>3.3319999999999999</v>
      </c>
      <c r="F497" s="143">
        <v>1.087</v>
      </c>
    </row>
    <row r="498" spans="2:6" x14ac:dyDescent="0.25">
      <c r="B498" s="162" t="s">
        <v>166</v>
      </c>
      <c r="C498" s="137" t="s">
        <v>554</v>
      </c>
      <c r="D498" s="186">
        <v>1</v>
      </c>
      <c r="E498" s="139"/>
      <c r="F498" s="140">
        <v>21.74</v>
      </c>
    </row>
    <row r="499" spans="2:6" x14ac:dyDescent="0.25">
      <c r="B499" s="162" t="s">
        <v>167</v>
      </c>
      <c r="C499" s="137" t="s">
        <v>309</v>
      </c>
      <c r="D499" s="186">
        <v>1</v>
      </c>
      <c r="E499" s="139"/>
      <c r="F499" s="143">
        <v>1.087</v>
      </c>
    </row>
    <row r="500" spans="2:6" ht="15.75" thickBot="1" x14ac:dyDescent="0.3">
      <c r="B500" s="182" t="s">
        <v>170</v>
      </c>
      <c r="C500" s="183" t="s">
        <v>634</v>
      </c>
      <c r="D500" s="226">
        <v>1</v>
      </c>
      <c r="E500" s="185"/>
      <c r="F500" s="234">
        <v>21.74</v>
      </c>
    </row>
    <row r="501" spans="2:6" ht="15.75" thickBot="1" x14ac:dyDescent="0.3">
      <c r="D501" s="121"/>
      <c r="E501" s="122"/>
      <c r="F501" s="123"/>
    </row>
    <row r="502" spans="2:6" ht="15.75" thickBot="1" x14ac:dyDescent="0.3">
      <c r="B502" s="598" t="s">
        <v>241</v>
      </c>
      <c r="C502" s="599"/>
      <c r="D502" s="599"/>
      <c r="E502" s="599"/>
      <c r="F502" s="600"/>
    </row>
    <row r="503" spans="2:6" ht="30.75" thickBot="1" x14ac:dyDescent="0.3">
      <c r="B503" s="246" t="s">
        <v>195</v>
      </c>
      <c r="C503" s="284" t="s">
        <v>146</v>
      </c>
      <c r="D503" s="248" t="s">
        <v>147</v>
      </c>
      <c r="E503" s="249" t="s">
        <v>148</v>
      </c>
      <c r="F503" s="250" t="s">
        <v>149</v>
      </c>
    </row>
    <row r="504" spans="2:6" x14ac:dyDescent="0.25">
      <c r="B504" s="294" t="s">
        <v>226</v>
      </c>
      <c r="C504" s="221" t="s">
        <v>151</v>
      </c>
      <c r="D504" s="222"/>
      <c r="E504" s="223">
        <v>4.0355999999999996</v>
      </c>
      <c r="F504" s="224">
        <v>21.74</v>
      </c>
    </row>
    <row r="505" spans="2:6" x14ac:dyDescent="0.25">
      <c r="B505" s="161" t="s">
        <v>227</v>
      </c>
      <c r="C505" s="137" t="s">
        <v>151</v>
      </c>
      <c r="D505" s="186"/>
      <c r="E505" s="251">
        <v>2.6950000000000003</v>
      </c>
      <c r="F505" s="225">
        <v>21.74</v>
      </c>
    </row>
    <row r="506" spans="2:6" x14ac:dyDescent="0.25">
      <c r="B506" s="161" t="s">
        <v>228</v>
      </c>
      <c r="C506" s="137" t="s">
        <v>470</v>
      </c>
      <c r="D506" s="186"/>
      <c r="E506" s="139">
        <v>14.04</v>
      </c>
      <c r="F506" s="225">
        <v>21.74</v>
      </c>
    </row>
    <row r="507" spans="2:6" x14ac:dyDescent="0.25">
      <c r="B507" s="161" t="s">
        <v>197</v>
      </c>
      <c r="C507" s="137" t="s">
        <v>470</v>
      </c>
      <c r="D507" s="186"/>
      <c r="E507" s="139">
        <v>10.649999999999999</v>
      </c>
      <c r="F507" s="225">
        <v>21.74</v>
      </c>
    </row>
    <row r="508" spans="2:6" x14ac:dyDescent="0.25">
      <c r="B508" s="161" t="s">
        <v>179</v>
      </c>
      <c r="C508" s="137" t="s">
        <v>277</v>
      </c>
      <c r="D508" s="186">
        <v>2</v>
      </c>
      <c r="E508" s="139">
        <v>2.4</v>
      </c>
      <c r="F508" s="143">
        <v>0.27174999999999999</v>
      </c>
    </row>
    <row r="509" spans="2:6" x14ac:dyDescent="0.25">
      <c r="B509" s="161" t="s">
        <v>177</v>
      </c>
      <c r="C509" s="137" t="s">
        <v>173</v>
      </c>
      <c r="D509" s="186">
        <v>5</v>
      </c>
      <c r="E509" s="139">
        <v>6.5</v>
      </c>
      <c r="F509" s="143">
        <v>1.087</v>
      </c>
    </row>
    <row r="510" spans="2:6" x14ac:dyDescent="0.25">
      <c r="B510" s="161" t="s">
        <v>187</v>
      </c>
      <c r="C510" s="137" t="s">
        <v>691</v>
      </c>
      <c r="D510" s="186">
        <v>2</v>
      </c>
      <c r="E510" s="139"/>
      <c r="F510" s="225">
        <v>21.74</v>
      </c>
    </row>
    <row r="511" spans="2:6" x14ac:dyDescent="0.25">
      <c r="B511" s="161" t="s">
        <v>206</v>
      </c>
      <c r="C511" s="137" t="s">
        <v>692</v>
      </c>
      <c r="D511" s="186">
        <v>2</v>
      </c>
      <c r="E511" s="139"/>
      <c r="F511" s="225">
        <v>21.74</v>
      </c>
    </row>
    <row r="512" spans="2:6" x14ac:dyDescent="0.25">
      <c r="B512" s="161" t="s">
        <v>201</v>
      </c>
      <c r="C512" s="137" t="s">
        <v>692</v>
      </c>
      <c r="D512" s="186">
        <v>1</v>
      </c>
      <c r="E512" s="139"/>
      <c r="F512" s="225">
        <v>21.74</v>
      </c>
    </row>
    <row r="513" spans="1:11" x14ac:dyDescent="0.25">
      <c r="B513" s="161" t="s">
        <v>202</v>
      </c>
      <c r="C513" s="323" t="s">
        <v>328</v>
      </c>
      <c r="D513" s="300">
        <v>1</v>
      </c>
      <c r="E513" s="289"/>
      <c r="F513" s="225">
        <v>21.74</v>
      </c>
    </row>
    <row r="514" spans="1:11" ht="15.75" thickBot="1" x14ac:dyDescent="0.3">
      <c r="B514" s="179" t="s">
        <v>170</v>
      </c>
      <c r="C514" s="183" t="s">
        <v>634</v>
      </c>
      <c r="D514" s="226">
        <v>3</v>
      </c>
      <c r="E514" s="185"/>
      <c r="F514" s="234">
        <v>21.74</v>
      </c>
    </row>
    <row r="515" spans="1:11" ht="15.75" thickBot="1" x14ac:dyDescent="0.3">
      <c r="D515" s="121"/>
      <c r="E515" s="122"/>
      <c r="F515" s="123"/>
    </row>
    <row r="516" spans="1:11" ht="15.75" thickBot="1" x14ac:dyDescent="0.3">
      <c r="B516" s="301" t="s">
        <v>241</v>
      </c>
      <c r="C516" s="302"/>
      <c r="D516" s="302"/>
      <c r="E516" s="302"/>
      <c r="F516" s="303"/>
    </row>
    <row r="517" spans="1:11" ht="30.75" thickBot="1" x14ac:dyDescent="0.3">
      <c r="B517" s="235" t="s">
        <v>207</v>
      </c>
      <c r="C517" s="236" t="s">
        <v>146</v>
      </c>
      <c r="D517" s="237" t="s">
        <v>147</v>
      </c>
      <c r="E517" s="238" t="s">
        <v>148</v>
      </c>
      <c r="F517" s="239" t="s">
        <v>149</v>
      </c>
    </row>
    <row r="518" spans="1:11" x14ac:dyDescent="0.25">
      <c r="B518" s="294" t="s">
        <v>208</v>
      </c>
      <c r="C518" s="221" t="s">
        <v>151</v>
      </c>
      <c r="D518" s="222"/>
      <c r="E518" s="223">
        <v>41.19</v>
      </c>
      <c r="F518" s="224">
        <v>21.74</v>
      </c>
    </row>
    <row r="519" spans="1:11" x14ac:dyDescent="0.25">
      <c r="B519" s="161" t="s">
        <v>164</v>
      </c>
      <c r="C519" s="137" t="s">
        <v>277</v>
      </c>
      <c r="D519" s="186">
        <v>1</v>
      </c>
      <c r="E519" s="139">
        <v>2.46</v>
      </c>
      <c r="F519" s="143">
        <v>0.27174999999999999</v>
      </c>
    </row>
    <row r="520" spans="1:11" x14ac:dyDescent="0.25">
      <c r="B520" s="161" t="s">
        <v>167</v>
      </c>
      <c r="C520" s="324" t="s">
        <v>309</v>
      </c>
      <c r="D520" s="142">
        <v>2</v>
      </c>
      <c r="E520" s="139"/>
      <c r="F520" s="143">
        <v>1.087</v>
      </c>
    </row>
    <row r="521" spans="1:11" ht="15.75" thickBot="1" x14ac:dyDescent="0.3">
      <c r="B521" s="182" t="s">
        <v>210</v>
      </c>
      <c r="C521" s="325" t="s">
        <v>171</v>
      </c>
      <c r="D521" s="170">
        <v>2</v>
      </c>
      <c r="E521" s="185"/>
      <c r="F521" s="181">
        <v>21.74</v>
      </c>
    </row>
    <row r="522" spans="1:11" s="93" customFormat="1" ht="15.75" thickBot="1" x14ac:dyDescent="0.3">
      <c r="A522" s="326"/>
      <c r="C522" s="327"/>
      <c r="D522" s="328"/>
      <c r="E522" s="329"/>
      <c r="F522" s="330"/>
      <c r="G522" s="203"/>
      <c r="H522" s="203"/>
      <c r="I522" s="203"/>
      <c r="J522" s="203"/>
      <c r="K522" s="203"/>
    </row>
    <row r="523" spans="1:11" ht="15.75" thickBot="1" x14ac:dyDescent="0.3">
      <c r="B523" s="301" t="s">
        <v>247</v>
      </c>
      <c r="C523" s="302"/>
      <c r="D523" s="302"/>
      <c r="E523" s="302"/>
      <c r="F523" s="303"/>
    </row>
    <row r="524" spans="1:11" ht="30.75" thickBot="1" x14ac:dyDescent="0.3">
      <c r="B524" s="235" t="s">
        <v>248</v>
      </c>
      <c r="C524" s="236" t="s">
        <v>146</v>
      </c>
      <c r="D524" s="237" t="s">
        <v>147</v>
      </c>
      <c r="E524" s="238" t="s">
        <v>148</v>
      </c>
      <c r="F524" s="239" t="s">
        <v>149</v>
      </c>
    </row>
    <row r="525" spans="1:11" x14ac:dyDescent="0.25">
      <c r="B525" s="220" t="s">
        <v>150</v>
      </c>
      <c r="C525" s="221" t="s">
        <v>214</v>
      </c>
      <c r="D525" s="222"/>
      <c r="E525" s="223">
        <v>21.533999999999999</v>
      </c>
      <c r="F525" s="224">
        <v>21.74</v>
      </c>
    </row>
    <row r="526" spans="1:11" x14ac:dyDescent="0.25">
      <c r="B526" s="162" t="s">
        <v>179</v>
      </c>
      <c r="C526" s="137" t="s">
        <v>277</v>
      </c>
      <c r="D526" s="186">
        <v>1</v>
      </c>
      <c r="E526" s="139">
        <v>2.25</v>
      </c>
      <c r="F526" s="143">
        <v>0.27174999999999999</v>
      </c>
    </row>
    <row r="527" spans="1:11" x14ac:dyDescent="0.25">
      <c r="B527" s="162" t="s">
        <v>177</v>
      </c>
      <c r="C527" s="137" t="s">
        <v>173</v>
      </c>
      <c r="D527" s="186">
        <v>1</v>
      </c>
      <c r="E527" s="139">
        <v>1.7</v>
      </c>
      <c r="F527" s="143">
        <v>1.087</v>
      </c>
    </row>
    <row r="528" spans="1:11" x14ac:dyDescent="0.25">
      <c r="B528" s="162" t="s">
        <v>177</v>
      </c>
      <c r="C528" s="137" t="s">
        <v>173</v>
      </c>
      <c r="D528" s="186">
        <v>1</v>
      </c>
      <c r="E528" s="139">
        <v>1.1759999999999999</v>
      </c>
      <c r="F528" s="143">
        <v>1.087</v>
      </c>
    </row>
    <row r="529" spans="2:6" x14ac:dyDescent="0.25">
      <c r="B529" s="162" t="s">
        <v>166</v>
      </c>
      <c r="C529" s="137" t="s">
        <v>554</v>
      </c>
      <c r="D529" s="186">
        <v>2</v>
      </c>
      <c r="E529" s="139"/>
      <c r="F529" s="140">
        <v>21.74</v>
      </c>
    </row>
    <row r="530" spans="2:6" x14ac:dyDescent="0.25">
      <c r="B530" s="162" t="s">
        <v>167</v>
      </c>
      <c r="C530" s="137" t="s">
        <v>309</v>
      </c>
      <c r="D530" s="186">
        <v>1</v>
      </c>
      <c r="E530" s="139"/>
      <c r="F530" s="143">
        <v>1.087</v>
      </c>
    </row>
    <row r="531" spans="2:6" ht="15.75" thickBot="1" x14ac:dyDescent="0.3">
      <c r="B531" s="182" t="s">
        <v>170</v>
      </c>
      <c r="C531" s="183" t="s">
        <v>634</v>
      </c>
      <c r="D531" s="226">
        <v>2</v>
      </c>
      <c r="E531" s="185"/>
      <c r="F531" s="234">
        <v>21.74</v>
      </c>
    </row>
    <row r="532" spans="2:6" ht="15.75" thickBot="1" x14ac:dyDescent="0.3">
      <c r="D532" s="121"/>
      <c r="E532" s="122"/>
      <c r="F532" s="123"/>
    </row>
    <row r="533" spans="2:6" ht="15.75" thickBot="1" x14ac:dyDescent="0.3">
      <c r="B533" s="301" t="s">
        <v>247</v>
      </c>
      <c r="C533" s="302"/>
      <c r="D533" s="302"/>
      <c r="E533" s="302"/>
      <c r="F533" s="303"/>
    </row>
    <row r="534" spans="2:6" ht="30.75" thickBot="1" x14ac:dyDescent="0.3">
      <c r="B534" s="235" t="s">
        <v>249</v>
      </c>
      <c r="C534" s="236" t="s">
        <v>146</v>
      </c>
      <c r="D534" s="237" t="s">
        <v>147</v>
      </c>
      <c r="E534" s="238" t="s">
        <v>148</v>
      </c>
      <c r="F534" s="239" t="s">
        <v>149</v>
      </c>
    </row>
    <row r="535" spans="2:6" x14ac:dyDescent="0.25">
      <c r="B535" s="220" t="s">
        <v>150</v>
      </c>
      <c r="C535" s="221" t="s">
        <v>214</v>
      </c>
      <c r="D535" s="222"/>
      <c r="E535" s="223">
        <v>21.533999999999999</v>
      </c>
      <c r="F535" s="224">
        <v>21.74</v>
      </c>
    </row>
    <row r="536" spans="2:6" x14ac:dyDescent="0.25">
      <c r="B536" s="162" t="s">
        <v>179</v>
      </c>
      <c r="C536" s="137" t="s">
        <v>277</v>
      </c>
      <c r="D536" s="186">
        <v>1</v>
      </c>
      <c r="E536" s="139">
        <v>2.25</v>
      </c>
      <c r="F536" s="143">
        <v>0.27174999999999999</v>
      </c>
    </row>
    <row r="537" spans="2:6" x14ac:dyDescent="0.25">
      <c r="B537" s="162" t="s">
        <v>177</v>
      </c>
      <c r="C537" s="137" t="s">
        <v>173</v>
      </c>
      <c r="D537" s="186">
        <v>1</v>
      </c>
      <c r="E537" s="139">
        <v>1.7</v>
      </c>
      <c r="F537" s="143">
        <v>1.087</v>
      </c>
    </row>
    <row r="538" spans="2:6" x14ac:dyDescent="0.25">
      <c r="B538" s="162" t="s">
        <v>166</v>
      </c>
      <c r="C538" s="137" t="s">
        <v>554</v>
      </c>
      <c r="D538" s="186">
        <v>3</v>
      </c>
      <c r="E538" s="139"/>
      <c r="F538" s="140">
        <v>21.74</v>
      </c>
    </row>
    <row r="539" spans="2:6" x14ac:dyDescent="0.25">
      <c r="B539" s="162" t="s">
        <v>167</v>
      </c>
      <c r="C539" s="137" t="s">
        <v>309</v>
      </c>
      <c r="D539" s="186">
        <v>1</v>
      </c>
      <c r="E539" s="139"/>
      <c r="F539" s="143">
        <v>1.087</v>
      </c>
    </row>
    <row r="540" spans="2:6" ht="15.75" thickBot="1" x14ac:dyDescent="0.3">
      <c r="B540" s="182" t="s">
        <v>170</v>
      </c>
      <c r="C540" s="183" t="s">
        <v>634</v>
      </c>
      <c r="D540" s="226">
        <v>3</v>
      </c>
      <c r="E540" s="185"/>
      <c r="F540" s="234">
        <v>21.74</v>
      </c>
    </row>
    <row r="541" spans="2:6" ht="15.75" thickBot="1" x14ac:dyDescent="0.3">
      <c r="D541" s="121"/>
      <c r="E541" s="122"/>
      <c r="F541" s="123"/>
    </row>
    <row r="542" spans="2:6" ht="15.75" thickBot="1" x14ac:dyDescent="0.3">
      <c r="B542" s="301" t="s">
        <v>247</v>
      </c>
      <c r="C542" s="302"/>
      <c r="D542" s="302"/>
      <c r="E542" s="302"/>
      <c r="F542" s="303"/>
    </row>
    <row r="543" spans="2:6" ht="30.75" thickBot="1" x14ac:dyDescent="0.3">
      <c r="B543" s="235" t="s">
        <v>250</v>
      </c>
      <c r="C543" s="236" t="s">
        <v>146</v>
      </c>
      <c r="D543" s="237" t="s">
        <v>147</v>
      </c>
      <c r="E543" s="238" t="s">
        <v>148</v>
      </c>
      <c r="F543" s="239" t="s">
        <v>149</v>
      </c>
    </row>
    <row r="544" spans="2:6" x14ac:dyDescent="0.25">
      <c r="B544" s="220" t="s">
        <v>150</v>
      </c>
      <c r="C544" s="221" t="s">
        <v>214</v>
      </c>
      <c r="D544" s="222"/>
      <c r="E544" s="223">
        <v>21.533999999999999</v>
      </c>
      <c r="F544" s="224">
        <v>21.74</v>
      </c>
    </row>
    <row r="545" spans="2:6" x14ac:dyDescent="0.25">
      <c r="B545" s="162" t="s">
        <v>179</v>
      </c>
      <c r="C545" s="137" t="s">
        <v>277</v>
      </c>
      <c r="D545" s="186">
        <v>1</v>
      </c>
      <c r="E545" s="139">
        <v>2.25</v>
      </c>
      <c r="F545" s="143">
        <v>0.27174999999999999</v>
      </c>
    </row>
    <row r="546" spans="2:6" x14ac:dyDescent="0.25">
      <c r="B546" s="162" t="s">
        <v>177</v>
      </c>
      <c r="C546" s="137" t="s">
        <v>173</v>
      </c>
      <c r="D546" s="186">
        <v>1</v>
      </c>
      <c r="E546" s="139">
        <v>1.7</v>
      </c>
      <c r="F546" s="143">
        <v>1.087</v>
      </c>
    </row>
    <row r="547" spans="2:6" x14ac:dyDescent="0.25">
      <c r="B547" s="162" t="s">
        <v>177</v>
      </c>
      <c r="C547" s="137" t="s">
        <v>173</v>
      </c>
      <c r="D547" s="186">
        <v>1</v>
      </c>
      <c r="E547" s="139">
        <v>1.1759999999999999</v>
      </c>
      <c r="F547" s="143">
        <v>1.087</v>
      </c>
    </row>
    <row r="548" spans="2:6" x14ac:dyDescent="0.25">
      <c r="B548" s="162" t="s">
        <v>166</v>
      </c>
      <c r="C548" s="137" t="s">
        <v>554</v>
      </c>
      <c r="D548" s="186">
        <v>1</v>
      </c>
      <c r="E548" s="139"/>
      <c r="F548" s="140">
        <v>21.74</v>
      </c>
    </row>
    <row r="549" spans="2:6" x14ac:dyDescent="0.25">
      <c r="B549" s="162" t="s">
        <v>167</v>
      </c>
      <c r="C549" s="137" t="s">
        <v>309</v>
      </c>
      <c r="D549" s="186">
        <v>1</v>
      </c>
      <c r="E549" s="139"/>
      <c r="F549" s="143">
        <v>1.087</v>
      </c>
    </row>
    <row r="550" spans="2:6" ht="15.75" thickBot="1" x14ac:dyDescent="0.3">
      <c r="B550" s="182" t="s">
        <v>170</v>
      </c>
      <c r="C550" s="183" t="s">
        <v>634</v>
      </c>
      <c r="D550" s="226">
        <v>1</v>
      </c>
      <c r="E550" s="185"/>
      <c r="F550" s="234">
        <v>21.74</v>
      </c>
    </row>
    <row r="551" spans="2:6" ht="15.75" thickBot="1" x14ac:dyDescent="0.3">
      <c r="D551" s="121"/>
      <c r="E551" s="122"/>
      <c r="F551" s="123"/>
    </row>
    <row r="552" spans="2:6" ht="15.75" thickBot="1" x14ac:dyDescent="0.3">
      <c r="B552" s="301" t="s">
        <v>247</v>
      </c>
      <c r="C552" s="302"/>
      <c r="D552" s="302"/>
      <c r="E552" s="302"/>
      <c r="F552" s="303"/>
    </row>
    <row r="553" spans="2:6" ht="30.75" thickBot="1" x14ac:dyDescent="0.3">
      <c r="B553" s="235" t="s">
        <v>251</v>
      </c>
      <c r="C553" s="236" t="s">
        <v>146</v>
      </c>
      <c r="D553" s="237" t="s">
        <v>147</v>
      </c>
      <c r="E553" s="238" t="s">
        <v>148</v>
      </c>
      <c r="F553" s="239" t="s">
        <v>149</v>
      </c>
    </row>
    <row r="554" spans="2:6" x14ac:dyDescent="0.25">
      <c r="B554" s="220" t="s">
        <v>163</v>
      </c>
      <c r="C554" s="221" t="s">
        <v>214</v>
      </c>
      <c r="D554" s="222"/>
      <c r="E554" s="223">
        <v>21.533999999999999</v>
      </c>
      <c r="F554" s="224">
        <v>21.74</v>
      </c>
    </row>
    <row r="555" spans="2:6" x14ac:dyDescent="0.25">
      <c r="B555" s="162" t="s">
        <v>179</v>
      </c>
      <c r="C555" s="137" t="s">
        <v>277</v>
      </c>
      <c r="D555" s="186">
        <v>1</v>
      </c>
      <c r="E555" s="139">
        <v>2.25</v>
      </c>
      <c r="F555" s="143">
        <v>0.27174999999999999</v>
      </c>
    </row>
    <row r="556" spans="2:6" x14ac:dyDescent="0.25">
      <c r="B556" s="162" t="s">
        <v>177</v>
      </c>
      <c r="C556" s="137" t="s">
        <v>173</v>
      </c>
      <c r="D556" s="186">
        <v>1</v>
      </c>
      <c r="E556" s="139">
        <v>1.7</v>
      </c>
      <c r="F556" s="143">
        <v>1.087</v>
      </c>
    </row>
    <row r="557" spans="2:6" x14ac:dyDescent="0.25">
      <c r="B557" s="162" t="s">
        <v>166</v>
      </c>
      <c r="C557" s="137" t="s">
        <v>554</v>
      </c>
      <c r="D557" s="186">
        <v>2</v>
      </c>
      <c r="E557" s="139"/>
      <c r="F557" s="140">
        <v>21.74</v>
      </c>
    </row>
    <row r="558" spans="2:6" x14ac:dyDescent="0.25">
      <c r="B558" s="162" t="s">
        <v>167</v>
      </c>
      <c r="C558" s="137" t="s">
        <v>309</v>
      </c>
      <c r="D558" s="186">
        <v>1</v>
      </c>
      <c r="E558" s="139"/>
      <c r="F558" s="143">
        <v>1.087</v>
      </c>
    </row>
    <row r="559" spans="2:6" ht="15.75" thickBot="1" x14ac:dyDescent="0.3">
      <c r="B559" s="182" t="s">
        <v>170</v>
      </c>
      <c r="C559" s="183" t="s">
        <v>634</v>
      </c>
      <c r="D559" s="226">
        <v>1</v>
      </c>
      <c r="E559" s="185"/>
      <c r="F559" s="234">
        <v>21.74</v>
      </c>
    </row>
    <row r="560" spans="2:6" ht="15.75" thickBot="1" x14ac:dyDescent="0.3">
      <c r="D560" s="121"/>
      <c r="E560" s="122"/>
      <c r="F560" s="123"/>
    </row>
    <row r="561" spans="2:6" ht="15.75" thickBot="1" x14ac:dyDescent="0.3">
      <c r="B561" s="301" t="s">
        <v>247</v>
      </c>
      <c r="C561" s="302"/>
      <c r="D561" s="302"/>
      <c r="E561" s="302"/>
      <c r="F561" s="303"/>
    </row>
    <row r="562" spans="2:6" ht="30.75" thickBot="1" x14ac:dyDescent="0.3">
      <c r="B562" s="235" t="s">
        <v>252</v>
      </c>
      <c r="C562" s="236" t="s">
        <v>146</v>
      </c>
      <c r="D562" s="237" t="s">
        <v>147</v>
      </c>
      <c r="E562" s="238" t="s">
        <v>148</v>
      </c>
      <c r="F562" s="239" t="s">
        <v>149</v>
      </c>
    </row>
    <row r="563" spans="2:6" x14ac:dyDescent="0.25">
      <c r="B563" s="220" t="s">
        <v>163</v>
      </c>
      <c r="C563" s="221" t="s">
        <v>214</v>
      </c>
      <c r="D563" s="222"/>
      <c r="E563" s="223">
        <v>17.924199999999999</v>
      </c>
      <c r="F563" s="224">
        <v>21.74</v>
      </c>
    </row>
    <row r="564" spans="2:6" x14ac:dyDescent="0.25">
      <c r="B564" s="162" t="s">
        <v>179</v>
      </c>
      <c r="C564" s="137" t="s">
        <v>277</v>
      </c>
      <c r="D564" s="186">
        <v>2</v>
      </c>
      <c r="E564" s="139">
        <v>2.4320000000000004</v>
      </c>
      <c r="F564" s="143">
        <v>0.27174999999999999</v>
      </c>
    </row>
    <row r="565" spans="2:6" x14ac:dyDescent="0.25">
      <c r="B565" s="162" t="s">
        <v>177</v>
      </c>
      <c r="C565" s="137" t="s">
        <v>173</v>
      </c>
      <c r="D565" s="186">
        <v>1</v>
      </c>
      <c r="E565" s="139">
        <v>1.7</v>
      </c>
      <c r="F565" s="143">
        <v>1.087</v>
      </c>
    </row>
    <row r="566" spans="2:6" x14ac:dyDescent="0.25">
      <c r="B566" s="162" t="s">
        <v>166</v>
      </c>
      <c r="C566" s="137" t="s">
        <v>554</v>
      </c>
      <c r="D566" s="186">
        <v>2</v>
      </c>
      <c r="E566" s="139"/>
      <c r="F566" s="140">
        <v>21.74</v>
      </c>
    </row>
    <row r="567" spans="2:6" x14ac:dyDescent="0.25">
      <c r="B567" s="162" t="s">
        <v>167</v>
      </c>
      <c r="C567" s="137" t="s">
        <v>309</v>
      </c>
      <c r="D567" s="186">
        <v>1</v>
      </c>
      <c r="E567" s="139"/>
      <c r="F567" s="143">
        <v>1.087</v>
      </c>
    </row>
    <row r="568" spans="2:6" ht="15.75" thickBot="1" x14ac:dyDescent="0.3">
      <c r="B568" s="182" t="s">
        <v>170</v>
      </c>
      <c r="C568" s="183" t="s">
        <v>634</v>
      </c>
      <c r="D568" s="226">
        <v>2</v>
      </c>
      <c r="E568" s="185"/>
      <c r="F568" s="234">
        <v>21.74</v>
      </c>
    </row>
    <row r="569" spans="2:6" ht="15.75" thickBot="1" x14ac:dyDescent="0.3">
      <c r="D569" s="121"/>
      <c r="E569" s="122"/>
      <c r="F569" s="123"/>
    </row>
    <row r="570" spans="2:6" ht="15.75" thickBot="1" x14ac:dyDescent="0.3">
      <c r="B570" s="301" t="s">
        <v>247</v>
      </c>
      <c r="C570" s="302"/>
      <c r="D570" s="302"/>
      <c r="E570" s="302"/>
      <c r="F570" s="303"/>
    </row>
    <row r="571" spans="2:6" ht="30.75" thickBot="1" x14ac:dyDescent="0.3">
      <c r="B571" s="235" t="s">
        <v>253</v>
      </c>
      <c r="C571" s="236" t="s">
        <v>146</v>
      </c>
      <c r="D571" s="237" t="s">
        <v>147</v>
      </c>
      <c r="E571" s="238" t="s">
        <v>148</v>
      </c>
      <c r="F571" s="239" t="s">
        <v>149</v>
      </c>
    </row>
    <row r="572" spans="2:6" x14ac:dyDescent="0.25">
      <c r="B572" s="331" t="s">
        <v>163</v>
      </c>
      <c r="C572" s="245" t="s">
        <v>214</v>
      </c>
      <c r="D572" s="332"/>
      <c r="E572" s="333">
        <v>14.0589</v>
      </c>
      <c r="F572" s="334">
        <v>21.74</v>
      </c>
    </row>
    <row r="573" spans="2:6" x14ac:dyDescent="0.25">
      <c r="B573" s="161" t="s">
        <v>179</v>
      </c>
      <c r="C573" s="137" t="s">
        <v>277</v>
      </c>
      <c r="D573" s="186">
        <v>1</v>
      </c>
      <c r="E573" s="139">
        <v>0.86799999999999999</v>
      </c>
      <c r="F573" s="143">
        <v>0.27174999999999999</v>
      </c>
    </row>
    <row r="574" spans="2:6" x14ac:dyDescent="0.25">
      <c r="B574" s="161" t="s">
        <v>177</v>
      </c>
      <c r="C574" s="137" t="s">
        <v>173</v>
      </c>
      <c r="D574" s="186">
        <v>1</v>
      </c>
      <c r="E574" s="139">
        <v>1.7</v>
      </c>
      <c r="F574" s="143">
        <v>1.087</v>
      </c>
    </row>
    <row r="575" spans="2:6" x14ac:dyDescent="0.25">
      <c r="B575" s="161" t="s">
        <v>166</v>
      </c>
      <c r="C575" s="137" t="s">
        <v>554</v>
      </c>
      <c r="D575" s="186">
        <v>1</v>
      </c>
      <c r="E575" s="139"/>
      <c r="F575" s="140">
        <v>21.74</v>
      </c>
    </row>
    <row r="576" spans="2:6" x14ac:dyDescent="0.25">
      <c r="B576" s="161" t="s">
        <v>167</v>
      </c>
      <c r="C576" s="137" t="s">
        <v>309</v>
      </c>
      <c r="D576" s="186">
        <v>1</v>
      </c>
      <c r="E576" s="139"/>
      <c r="F576" s="143">
        <v>1.087</v>
      </c>
    </row>
    <row r="577" spans="2:6" ht="15.75" thickBot="1" x14ac:dyDescent="0.3">
      <c r="B577" s="182" t="s">
        <v>170</v>
      </c>
      <c r="C577" s="183" t="s">
        <v>634</v>
      </c>
      <c r="D577" s="226">
        <v>1</v>
      </c>
      <c r="E577" s="185"/>
      <c r="F577" s="234">
        <v>21.74</v>
      </c>
    </row>
    <row r="578" spans="2:6" ht="15.75" thickBot="1" x14ac:dyDescent="0.3">
      <c r="D578" s="121"/>
      <c r="E578" s="122"/>
      <c r="F578" s="123"/>
    </row>
    <row r="579" spans="2:6" ht="15.75" thickBot="1" x14ac:dyDescent="0.3">
      <c r="B579" s="301" t="s">
        <v>247</v>
      </c>
      <c r="C579" s="302"/>
      <c r="D579" s="302"/>
      <c r="E579" s="302"/>
      <c r="F579" s="303"/>
    </row>
    <row r="580" spans="2:6" ht="30.75" thickBot="1" x14ac:dyDescent="0.3">
      <c r="B580" s="227" t="s">
        <v>254</v>
      </c>
      <c r="C580" s="228" t="s">
        <v>146</v>
      </c>
      <c r="D580" s="229" t="s">
        <v>147</v>
      </c>
      <c r="E580" s="230" t="s">
        <v>148</v>
      </c>
      <c r="F580" s="231" t="s">
        <v>149</v>
      </c>
    </row>
    <row r="581" spans="2:6" ht="15.75" x14ac:dyDescent="0.25">
      <c r="B581" s="273" t="s">
        <v>163</v>
      </c>
      <c r="C581" s="221" t="s">
        <v>153</v>
      </c>
      <c r="D581" s="274"/>
      <c r="E581" s="223">
        <v>4.4504999999999999</v>
      </c>
      <c r="F581" s="224">
        <v>21.74</v>
      </c>
    </row>
    <row r="582" spans="2:6" ht="15.75" x14ac:dyDescent="0.25">
      <c r="B582" s="275" t="s">
        <v>223</v>
      </c>
      <c r="C582" s="287" t="s">
        <v>470</v>
      </c>
      <c r="D582" s="186"/>
      <c r="E582" s="139">
        <v>1.5274999999999999</v>
      </c>
      <c r="F582" s="225">
        <v>21.74</v>
      </c>
    </row>
    <row r="583" spans="2:6" ht="15.75" thickBot="1" x14ac:dyDescent="0.3">
      <c r="B583" s="168" t="s">
        <v>255</v>
      </c>
      <c r="C583" s="233" t="s">
        <v>255</v>
      </c>
      <c r="D583" s="170">
        <v>1</v>
      </c>
      <c r="E583" s="171"/>
      <c r="F583" s="234">
        <v>21.74</v>
      </c>
    </row>
    <row r="584" spans="2:6" ht="15.75" thickBot="1" x14ac:dyDescent="0.3">
      <c r="D584" s="121"/>
      <c r="E584" s="122"/>
      <c r="F584" s="123"/>
    </row>
    <row r="585" spans="2:6" ht="15.75" thickBot="1" x14ac:dyDescent="0.3">
      <c r="B585" s="301" t="s">
        <v>247</v>
      </c>
      <c r="C585" s="302"/>
      <c r="D585" s="302"/>
      <c r="E585" s="302"/>
      <c r="F585" s="303"/>
    </row>
    <row r="586" spans="2:6" ht="30.75" thickBot="1" x14ac:dyDescent="0.3">
      <c r="B586" s="246" t="s">
        <v>195</v>
      </c>
      <c r="C586" s="284" t="s">
        <v>146</v>
      </c>
      <c r="D586" s="248" t="s">
        <v>147</v>
      </c>
      <c r="E586" s="249" t="s">
        <v>148</v>
      </c>
      <c r="F586" s="250" t="s">
        <v>149</v>
      </c>
    </row>
    <row r="587" spans="2:6" ht="15.75" x14ac:dyDescent="0.25">
      <c r="B587" s="273" t="s">
        <v>227</v>
      </c>
      <c r="C587" s="221" t="s">
        <v>151</v>
      </c>
      <c r="D587" s="274"/>
      <c r="E587" s="223">
        <v>6.2001000000000008</v>
      </c>
      <c r="F587" s="224">
        <v>21.74</v>
      </c>
    </row>
    <row r="588" spans="2:6" ht="15.75" x14ac:dyDescent="0.25">
      <c r="B588" s="275" t="s">
        <v>256</v>
      </c>
      <c r="C588" s="137" t="s">
        <v>470</v>
      </c>
      <c r="D588" s="186"/>
      <c r="E588" s="139">
        <v>20</v>
      </c>
      <c r="F588" s="225">
        <v>21.74</v>
      </c>
    </row>
    <row r="589" spans="2:6" ht="15.75" x14ac:dyDescent="0.25">
      <c r="B589" s="275" t="s">
        <v>168</v>
      </c>
      <c r="C589" s="137" t="s">
        <v>691</v>
      </c>
      <c r="D589" s="186">
        <v>1</v>
      </c>
      <c r="E589" s="139"/>
      <c r="F589" s="225">
        <v>21.74</v>
      </c>
    </row>
    <row r="590" spans="2:6" ht="15.75" x14ac:dyDescent="0.25">
      <c r="B590" s="275" t="s">
        <v>199</v>
      </c>
      <c r="C590" s="137" t="s">
        <v>173</v>
      </c>
      <c r="D590" s="186">
        <v>4</v>
      </c>
      <c r="E590" s="139">
        <v>5.2</v>
      </c>
      <c r="F590" s="143">
        <v>1.087</v>
      </c>
    </row>
    <row r="591" spans="2:6" ht="15.75" x14ac:dyDescent="0.25">
      <c r="B591" s="275" t="s">
        <v>201</v>
      </c>
      <c r="C591" s="137" t="s">
        <v>692</v>
      </c>
      <c r="D591" s="186">
        <v>1</v>
      </c>
      <c r="E591" s="139"/>
      <c r="F591" s="225">
        <v>21.74</v>
      </c>
    </row>
    <row r="592" spans="2:6" ht="15.75" x14ac:dyDescent="0.25">
      <c r="B592" s="275" t="s">
        <v>202</v>
      </c>
      <c r="C592" s="137" t="s">
        <v>328</v>
      </c>
      <c r="D592" s="186">
        <v>1</v>
      </c>
      <c r="E592" s="139"/>
      <c r="F592" s="225">
        <v>21.74</v>
      </c>
    </row>
    <row r="593" spans="2:6" ht="15.75" x14ac:dyDescent="0.25">
      <c r="B593" s="275" t="s">
        <v>206</v>
      </c>
      <c r="C593" s="137" t="s">
        <v>692</v>
      </c>
      <c r="D593" s="186">
        <v>1</v>
      </c>
      <c r="E593" s="139"/>
      <c r="F593" s="225">
        <v>21.74</v>
      </c>
    </row>
    <row r="594" spans="2:6" ht="15.75" x14ac:dyDescent="0.25">
      <c r="B594" s="275" t="s">
        <v>226</v>
      </c>
      <c r="C594" s="137" t="s">
        <v>151</v>
      </c>
      <c r="D594" s="186"/>
      <c r="E594" s="251">
        <v>16.459200000000003</v>
      </c>
      <c r="F594" s="225">
        <v>21.74</v>
      </c>
    </row>
    <row r="595" spans="2:6" ht="15.75" x14ac:dyDescent="0.25">
      <c r="B595" s="275" t="s">
        <v>204</v>
      </c>
      <c r="C595" s="137" t="s">
        <v>173</v>
      </c>
      <c r="D595" s="186">
        <v>2</v>
      </c>
      <c r="E595" s="139">
        <v>2.6</v>
      </c>
      <c r="F595" s="143">
        <v>1.087</v>
      </c>
    </row>
    <row r="596" spans="2:6" ht="15.75" x14ac:dyDescent="0.25">
      <c r="B596" s="275" t="s">
        <v>257</v>
      </c>
      <c r="C596" s="137" t="s">
        <v>470</v>
      </c>
      <c r="D596" s="186"/>
      <c r="E596" s="139">
        <v>32.520000000000003</v>
      </c>
      <c r="F596" s="225">
        <v>21.74</v>
      </c>
    </row>
    <row r="597" spans="2:6" ht="15.75" x14ac:dyDescent="0.25">
      <c r="B597" s="275" t="s">
        <v>187</v>
      </c>
      <c r="C597" s="137" t="s">
        <v>691</v>
      </c>
      <c r="D597" s="186">
        <v>1</v>
      </c>
      <c r="E597" s="139"/>
      <c r="F597" s="225">
        <v>21.74</v>
      </c>
    </row>
    <row r="598" spans="2:6" ht="15.75" x14ac:dyDescent="0.25">
      <c r="B598" s="275" t="s">
        <v>167</v>
      </c>
      <c r="C598" s="137" t="s">
        <v>309</v>
      </c>
      <c r="D598" s="186">
        <v>3</v>
      </c>
      <c r="E598" s="139"/>
      <c r="F598" s="143">
        <v>1.087</v>
      </c>
    </row>
    <row r="599" spans="2:6" ht="16.5" thickBot="1" x14ac:dyDescent="0.3">
      <c r="B599" s="279" t="s">
        <v>170</v>
      </c>
      <c r="C599" s="183" t="s">
        <v>634</v>
      </c>
      <c r="D599" s="226">
        <v>3</v>
      </c>
      <c r="E599" s="185"/>
      <c r="F599" s="234">
        <v>21.74</v>
      </c>
    </row>
    <row r="600" spans="2:6" ht="15.75" thickBot="1" x14ac:dyDescent="0.3">
      <c r="D600" s="121"/>
      <c r="E600" s="122"/>
      <c r="F600" s="123"/>
    </row>
    <row r="601" spans="2:6" ht="15.75" thickBot="1" x14ac:dyDescent="0.3">
      <c r="B601" s="301" t="s">
        <v>247</v>
      </c>
      <c r="C601" s="302"/>
      <c r="D601" s="302"/>
      <c r="E601" s="302"/>
      <c r="F601" s="303"/>
    </row>
    <row r="602" spans="2:6" ht="30.75" thickBot="1" x14ac:dyDescent="0.3">
      <c r="B602" s="235" t="s">
        <v>207</v>
      </c>
      <c r="C602" s="236" t="s">
        <v>146</v>
      </c>
      <c r="D602" s="237" t="s">
        <v>147</v>
      </c>
      <c r="E602" s="238" t="s">
        <v>148</v>
      </c>
      <c r="F602" s="239" t="s">
        <v>149</v>
      </c>
    </row>
    <row r="603" spans="2:6" x14ac:dyDescent="0.25">
      <c r="B603" s="220" t="s">
        <v>208</v>
      </c>
      <c r="C603" s="221" t="s">
        <v>153</v>
      </c>
      <c r="D603" s="222"/>
      <c r="E603" s="223">
        <v>116.20469999999999</v>
      </c>
      <c r="F603" s="224">
        <v>21.74</v>
      </c>
    </row>
    <row r="604" spans="2:6" x14ac:dyDescent="0.25">
      <c r="B604" s="162" t="s">
        <v>258</v>
      </c>
      <c r="C604" s="137" t="s">
        <v>317</v>
      </c>
      <c r="D604" s="186"/>
      <c r="E604" s="139">
        <v>7.444799999999999</v>
      </c>
      <c r="F604" s="143">
        <v>0.27174999999999999</v>
      </c>
    </row>
    <row r="605" spans="2:6" x14ac:dyDescent="0.25">
      <c r="B605" s="162" t="s">
        <v>258</v>
      </c>
      <c r="C605" s="137" t="s">
        <v>317</v>
      </c>
      <c r="D605" s="186"/>
      <c r="E605" s="139">
        <v>1.1153999999999999</v>
      </c>
      <c r="F605" s="143">
        <v>0.27174999999999999</v>
      </c>
    </row>
    <row r="606" spans="2:6" x14ac:dyDescent="0.25">
      <c r="B606" s="232" t="s">
        <v>210</v>
      </c>
      <c r="C606" s="169" t="s">
        <v>171</v>
      </c>
      <c r="D606" s="142">
        <v>2</v>
      </c>
      <c r="E606" s="139"/>
      <c r="F606" s="140">
        <v>21.74</v>
      </c>
    </row>
    <row r="607" spans="2:6" ht="15.75" thickBot="1" x14ac:dyDescent="0.3">
      <c r="B607" s="182" t="s">
        <v>211</v>
      </c>
      <c r="C607" s="335" t="s">
        <v>309</v>
      </c>
      <c r="D607" s="170">
        <v>1</v>
      </c>
      <c r="E607" s="185"/>
      <c r="F607" s="172">
        <v>1.087</v>
      </c>
    </row>
    <row r="608" spans="2:6" ht="15.75" thickBot="1" x14ac:dyDescent="0.3">
      <c r="D608" s="121"/>
      <c r="E608" s="122"/>
      <c r="F608" s="123"/>
    </row>
    <row r="609" spans="2:6" ht="15.75" thickBot="1" x14ac:dyDescent="0.3">
      <c r="B609" s="301" t="s">
        <v>259</v>
      </c>
      <c r="C609" s="302"/>
      <c r="D609" s="302"/>
      <c r="E609" s="302"/>
      <c r="F609" s="303"/>
    </row>
    <row r="610" spans="2:6" ht="30.75" thickBot="1" x14ac:dyDescent="0.3">
      <c r="B610" s="235" t="s">
        <v>260</v>
      </c>
      <c r="C610" s="236" t="s">
        <v>146</v>
      </c>
      <c r="D610" s="237" t="s">
        <v>147</v>
      </c>
      <c r="E610" s="238" t="s">
        <v>148</v>
      </c>
      <c r="F610" s="239" t="s">
        <v>149</v>
      </c>
    </row>
    <row r="611" spans="2:6" x14ac:dyDescent="0.25">
      <c r="B611" s="220" t="s">
        <v>261</v>
      </c>
      <c r="C611" s="221" t="s">
        <v>151</v>
      </c>
      <c r="D611" s="222"/>
      <c r="E611" s="223">
        <v>22.5</v>
      </c>
      <c r="F611" s="224">
        <v>21.74</v>
      </c>
    </row>
    <row r="612" spans="2:6" x14ac:dyDescent="0.25">
      <c r="B612" s="162" t="s">
        <v>262</v>
      </c>
      <c r="C612" s="137" t="s">
        <v>151</v>
      </c>
      <c r="D612" s="186"/>
      <c r="E612" s="139">
        <v>55.144999999999989</v>
      </c>
      <c r="F612" s="225">
        <v>21.74</v>
      </c>
    </row>
    <row r="613" spans="2:6" x14ac:dyDescent="0.25">
      <c r="B613" s="232" t="s">
        <v>216</v>
      </c>
      <c r="C613" s="169" t="s">
        <v>689</v>
      </c>
      <c r="D613" s="186">
        <v>5</v>
      </c>
      <c r="E613" s="139">
        <v>22.5</v>
      </c>
      <c r="F613" s="143">
        <v>1.087</v>
      </c>
    </row>
    <row r="614" spans="2:6" x14ac:dyDescent="0.25">
      <c r="B614" s="232" t="s">
        <v>263</v>
      </c>
      <c r="C614" s="137" t="s">
        <v>173</v>
      </c>
      <c r="D614" s="186">
        <v>5</v>
      </c>
      <c r="E614" s="139">
        <v>8</v>
      </c>
      <c r="F614" s="143">
        <v>1.087</v>
      </c>
    </row>
    <row r="615" spans="2:6" x14ac:dyDescent="0.25">
      <c r="B615" s="232" t="s">
        <v>264</v>
      </c>
      <c r="C615" s="137" t="s">
        <v>277</v>
      </c>
      <c r="D615" s="186">
        <v>6</v>
      </c>
      <c r="E615" s="139">
        <v>9</v>
      </c>
      <c r="F615" s="143">
        <v>0.27174999999999999</v>
      </c>
    </row>
    <row r="616" spans="2:6" x14ac:dyDescent="0.25">
      <c r="B616" s="232" t="s">
        <v>265</v>
      </c>
      <c r="C616" s="137" t="s">
        <v>277</v>
      </c>
      <c r="D616" s="186">
        <v>2</v>
      </c>
      <c r="E616" s="139">
        <v>2.2260000000000004</v>
      </c>
      <c r="F616" s="143">
        <v>0.27174999999999999</v>
      </c>
    </row>
    <row r="617" spans="2:6" x14ac:dyDescent="0.25">
      <c r="B617" s="232" t="s">
        <v>266</v>
      </c>
      <c r="C617" s="137" t="s">
        <v>151</v>
      </c>
      <c r="D617" s="186"/>
      <c r="E617" s="139">
        <v>85.54</v>
      </c>
      <c r="F617" s="225">
        <v>21.74</v>
      </c>
    </row>
    <row r="618" spans="2:6" x14ac:dyDescent="0.25">
      <c r="B618" s="232" t="s">
        <v>211</v>
      </c>
      <c r="C618" s="137" t="s">
        <v>309</v>
      </c>
      <c r="D618" s="186">
        <v>5</v>
      </c>
      <c r="E618" s="139"/>
      <c r="F618" s="143">
        <v>1.087</v>
      </c>
    </row>
    <row r="619" spans="2:6" x14ac:dyDescent="0.25">
      <c r="B619" s="232" t="s">
        <v>267</v>
      </c>
      <c r="C619" s="169" t="s">
        <v>688</v>
      </c>
      <c r="D619" s="186">
        <v>5</v>
      </c>
      <c r="E619" s="139">
        <v>32.846499999999999</v>
      </c>
      <c r="F619" s="140">
        <v>4.3479999999999999</v>
      </c>
    </row>
    <row r="620" spans="2:6" ht="15" customHeight="1" thickBot="1" x14ac:dyDescent="0.3">
      <c r="B620" s="168" t="s">
        <v>268</v>
      </c>
      <c r="C620" s="291" t="s">
        <v>268</v>
      </c>
      <c r="D620" s="226"/>
      <c r="E620" s="185">
        <v>38.247</v>
      </c>
      <c r="F620" s="336" t="s">
        <v>269</v>
      </c>
    </row>
    <row r="621" spans="2:6" ht="15.75" thickBot="1" x14ac:dyDescent="0.3">
      <c r="D621" s="121"/>
      <c r="E621" s="122"/>
      <c r="F621" s="123"/>
    </row>
    <row r="622" spans="2:6" ht="16.5" thickBot="1" x14ac:dyDescent="0.3">
      <c r="B622" s="337" t="s">
        <v>270</v>
      </c>
      <c r="C622" s="338"/>
      <c r="D622" s="338"/>
      <c r="E622" s="338"/>
      <c r="F622" s="339"/>
    </row>
    <row r="623" spans="2:6" ht="15.75" thickBot="1" x14ac:dyDescent="0.3">
      <c r="B623" s="301" t="s">
        <v>271</v>
      </c>
      <c r="C623" s="302"/>
      <c r="D623" s="302"/>
      <c r="E623" s="302"/>
      <c r="F623" s="302"/>
    </row>
    <row r="624" spans="2:6" ht="30.75" thickBot="1" x14ac:dyDescent="0.3">
      <c r="B624" s="235" t="s">
        <v>674</v>
      </c>
      <c r="C624" s="236" t="s">
        <v>146</v>
      </c>
      <c r="D624" s="237" t="s">
        <v>272</v>
      </c>
      <c r="E624" s="238" t="s">
        <v>148</v>
      </c>
      <c r="F624" s="239" t="s">
        <v>149</v>
      </c>
    </row>
    <row r="625" spans="2:8" x14ac:dyDescent="0.25">
      <c r="B625" s="331" t="s">
        <v>690</v>
      </c>
      <c r="C625" s="245" t="s">
        <v>214</v>
      </c>
      <c r="D625" s="340"/>
      <c r="E625" s="333">
        <v>14.398199999999999</v>
      </c>
      <c r="F625" s="341">
        <v>21.74</v>
      </c>
      <c r="H625" s="606"/>
    </row>
    <row r="626" spans="2:8" x14ac:dyDescent="0.25">
      <c r="B626" s="161" t="s">
        <v>179</v>
      </c>
      <c r="C626" s="137" t="s">
        <v>277</v>
      </c>
      <c r="D626" s="142">
        <v>1</v>
      </c>
      <c r="E626" s="139">
        <v>2.1207600000000002</v>
      </c>
      <c r="F626" s="143">
        <v>0.27174999999999999</v>
      </c>
    </row>
    <row r="627" spans="2:8" x14ac:dyDescent="0.25">
      <c r="B627" s="161" t="s">
        <v>164</v>
      </c>
      <c r="C627" s="137" t="s">
        <v>277</v>
      </c>
      <c r="D627" s="142">
        <v>1</v>
      </c>
      <c r="E627" s="139">
        <v>2.1235000000000004</v>
      </c>
      <c r="F627" s="143">
        <v>0.27174999999999999</v>
      </c>
    </row>
    <row r="628" spans="2:8" x14ac:dyDescent="0.25">
      <c r="B628" s="161" t="s">
        <v>273</v>
      </c>
      <c r="C628" s="137" t="s">
        <v>277</v>
      </c>
      <c r="D628" s="142">
        <v>1</v>
      </c>
      <c r="E628" s="139">
        <v>1.5651200000000001</v>
      </c>
      <c r="F628" s="140">
        <v>4.3479999999999999</v>
      </c>
    </row>
    <row r="629" spans="2:8" x14ac:dyDescent="0.25">
      <c r="B629" s="161" t="s">
        <v>177</v>
      </c>
      <c r="C629" s="137" t="s">
        <v>173</v>
      </c>
      <c r="D629" s="142">
        <v>2</v>
      </c>
      <c r="E629" s="139">
        <v>3.3489999999999998</v>
      </c>
      <c r="F629" s="143">
        <v>1.087</v>
      </c>
    </row>
    <row r="630" spans="2:8" x14ac:dyDescent="0.25">
      <c r="B630" s="161" t="s">
        <v>167</v>
      </c>
      <c r="C630" s="137" t="s">
        <v>309</v>
      </c>
      <c r="D630" s="142">
        <v>1</v>
      </c>
      <c r="E630" s="342"/>
      <c r="F630" s="143">
        <v>1.087</v>
      </c>
    </row>
    <row r="631" spans="2:8" x14ac:dyDescent="0.25">
      <c r="B631" s="161" t="s">
        <v>166</v>
      </c>
      <c r="C631" s="137" t="s">
        <v>554</v>
      </c>
      <c r="D631" s="142">
        <v>1</v>
      </c>
      <c r="E631" s="342"/>
      <c r="F631" s="143">
        <v>21.74</v>
      </c>
    </row>
    <row r="632" spans="2:8" ht="15.75" thickBot="1" x14ac:dyDescent="0.3">
      <c r="B632" s="179" t="s">
        <v>274</v>
      </c>
      <c r="C632" s="183" t="s">
        <v>634</v>
      </c>
      <c r="D632" s="170">
        <v>1</v>
      </c>
      <c r="E632" s="343"/>
      <c r="F632" s="172">
        <v>21.74</v>
      </c>
    </row>
    <row r="633" spans="2:8" ht="15.75" thickBot="1" x14ac:dyDescent="0.3">
      <c r="D633" s="121"/>
      <c r="E633" s="122"/>
      <c r="F633" s="123"/>
    </row>
    <row r="634" spans="2:8" ht="15.75" thickBot="1" x14ac:dyDescent="0.3">
      <c r="B634" s="301" t="s">
        <v>271</v>
      </c>
      <c r="C634" s="302"/>
      <c r="D634" s="302"/>
      <c r="E634" s="302"/>
      <c r="F634" s="303"/>
    </row>
    <row r="635" spans="2:8" ht="30.75" thickBot="1" x14ac:dyDescent="0.3">
      <c r="B635" s="235" t="s">
        <v>675</v>
      </c>
      <c r="C635" s="236" t="s">
        <v>146</v>
      </c>
      <c r="D635" s="237" t="s">
        <v>272</v>
      </c>
      <c r="E635" s="238" t="s">
        <v>148</v>
      </c>
      <c r="F635" s="239" t="s">
        <v>149</v>
      </c>
    </row>
    <row r="636" spans="2:8" x14ac:dyDescent="0.25">
      <c r="B636" s="294" t="s">
        <v>150</v>
      </c>
      <c r="C636" s="221" t="s">
        <v>151</v>
      </c>
      <c r="D636" s="344"/>
      <c r="E636" s="223">
        <v>5.1150000000000002</v>
      </c>
      <c r="F636" s="345">
        <v>21.74</v>
      </c>
    </row>
    <row r="637" spans="2:8" x14ac:dyDescent="0.25">
      <c r="B637" s="346" t="s">
        <v>150</v>
      </c>
      <c r="C637" s="206" t="s">
        <v>214</v>
      </c>
      <c r="D637" s="347"/>
      <c r="E637" s="348">
        <v>20.219400000000004</v>
      </c>
      <c r="F637" s="349">
        <v>21.74</v>
      </c>
    </row>
    <row r="638" spans="2:8" x14ac:dyDescent="0.25">
      <c r="B638" s="346" t="s">
        <v>150</v>
      </c>
      <c r="C638" s="206" t="s">
        <v>214</v>
      </c>
      <c r="D638" s="347"/>
      <c r="E638" s="348">
        <v>6.4937079999999998</v>
      </c>
      <c r="F638" s="349">
        <v>21.74</v>
      </c>
    </row>
    <row r="639" spans="2:8" x14ac:dyDescent="0.25">
      <c r="B639" s="295" t="s">
        <v>275</v>
      </c>
      <c r="C639" s="142" t="s">
        <v>275</v>
      </c>
      <c r="D639" s="142"/>
      <c r="E639" s="251">
        <v>11</v>
      </c>
      <c r="F639" s="143">
        <v>21.74</v>
      </c>
    </row>
    <row r="640" spans="2:8" x14ac:dyDescent="0.25">
      <c r="B640" s="161" t="s">
        <v>276</v>
      </c>
      <c r="C640" s="137" t="s">
        <v>277</v>
      </c>
      <c r="D640" s="142">
        <v>1</v>
      </c>
      <c r="E640" s="139">
        <v>3.1</v>
      </c>
      <c r="F640" s="140">
        <v>4.3479999999999999</v>
      </c>
    </row>
    <row r="641" spans="2:6" x14ac:dyDescent="0.25">
      <c r="B641" s="161" t="s">
        <v>277</v>
      </c>
      <c r="C641" s="137" t="s">
        <v>277</v>
      </c>
      <c r="D641" s="142">
        <v>1</v>
      </c>
      <c r="E641" s="139">
        <v>2.1403799999999999</v>
      </c>
      <c r="F641" s="143">
        <v>0.27174999999999999</v>
      </c>
    </row>
    <row r="642" spans="2:6" x14ac:dyDescent="0.25">
      <c r="B642" s="161" t="s">
        <v>278</v>
      </c>
      <c r="C642" s="137" t="s">
        <v>154</v>
      </c>
      <c r="D642" s="142">
        <v>1</v>
      </c>
      <c r="E642" s="139">
        <v>2.9120699999999999</v>
      </c>
      <c r="F642" s="140">
        <v>4.3479999999999999</v>
      </c>
    </row>
    <row r="643" spans="2:6" x14ac:dyDescent="0.25">
      <c r="B643" s="161" t="s">
        <v>173</v>
      </c>
      <c r="C643" s="137" t="s">
        <v>173</v>
      </c>
      <c r="D643" s="142">
        <v>2</v>
      </c>
      <c r="E643" s="139">
        <v>3.3489999999999998</v>
      </c>
      <c r="F643" s="143">
        <v>1.087</v>
      </c>
    </row>
    <row r="644" spans="2:6" x14ac:dyDescent="0.25">
      <c r="B644" s="161" t="s">
        <v>167</v>
      </c>
      <c r="C644" s="137" t="s">
        <v>309</v>
      </c>
      <c r="D644" s="142">
        <v>4</v>
      </c>
      <c r="E644" s="342"/>
      <c r="F644" s="143">
        <v>1.087</v>
      </c>
    </row>
    <row r="645" spans="2:6" x14ac:dyDescent="0.25">
      <c r="B645" s="161" t="s">
        <v>166</v>
      </c>
      <c r="C645" s="137" t="s">
        <v>554</v>
      </c>
      <c r="D645" s="142">
        <v>2</v>
      </c>
      <c r="E645" s="342"/>
      <c r="F645" s="143">
        <v>21.74</v>
      </c>
    </row>
    <row r="646" spans="2:6" ht="15.75" thickBot="1" x14ac:dyDescent="0.3">
      <c r="B646" s="179" t="s">
        <v>274</v>
      </c>
      <c r="C646" s="183" t="s">
        <v>634</v>
      </c>
      <c r="D646" s="170">
        <v>3</v>
      </c>
      <c r="E646" s="343"/>
      <c r="F646" s="172">
        <v>21.74</v>
      </c>
    </row>
    <row r="647" spans="2:6" ht="15.75" thickBot="1" x14ac:dyDescent="0.3">
      <c r="D647" s="121"/>
      <c r="E647" s="122"/>
      <c r="F647" s="123"/>
    </row>
    <row r="648" spans="2:6" ht="15.75" thickBot="1" x14ac:dyDescent="0.3">
      <c r="B648" s="301" t="s">
        <v>279</v>
      </c>
      <c r="C648" s="302"/>
      <c r="D648" s="302"/>
      <c r="E648" s="302"/>
      <c r="F648" s="303"/>
    </row>
    <row r="649" spans="2:6" ht="30.75" thickBot="1" x14ac:dyDescent="0.3">
      <c r="B649" s="235" t="s">
        <v>280</v>
      </c>
      <c r="C649" s="236" t="s">
        <v>146</v>
      </c>
      <c r="D649" s="237" t="s">
        <v>272</v>
      </c>
      <c r="E649" s="238" t="s">
        <v>148</v>
      </c>
      <c r="F649" s="239" t="s">
        <v>149</v>
      </c>
    </row>
    <row r="650" spans="2:6" x14ac:dyDescent="0.25">
      <c r="B650" s="294" t="s">
        <v>150</v>
      </c>
      <c r="C650" s="221" t="s">
        <v>151</v>
      </c>
      <c r="D650" s="344"/>
      <c r="E650" s="223">
        <v>9.0404999999999998</v>
      </c>
      <c r="F650" s="345">
        <v>21.74</v>
      </c>
    </row>
    <row r="651" spans="2:6" x14ac:dyDescent="0.25">
      <c r="B651" s="161" t="s">
        <v>277</v>
      </c>
      <c r="C651" s="137" t="s">
        <v>277</v>
      </c>
      <c r="D651" s="142">
        <v>1</v>
      </c>
      <c r="E651" s="139">
        <v>1.5704399999999998</v>
      </c>
      <c r="F651" s="143">
        <v>0.27174999999999999</v>
      </c>
    </row>
    <row r="652" spans="2:6" x14ac:dyDescent="0.25">
      <c r="B652" s="161" t="s">
        <v>281</v>
      </c>
      <c r="C652" s="137" t="s">
        <v>173</v>
      </c>
      <c r="D652" s="142">
        <v>1</v>
      </c>
      <c r="E652" s="139">
        <v>1.7729999999999999</v>
      </c>
      <c r="F652" s="143">
        <v>1.087</v>
      </c>
    </row>
    <row r="653" spans="2:6" x14ac:dyDescent="0.25">
      <c r="B653" s="161" t="s">
        <v>282</v>
      </c>
      <c r="C653" s="137" t="s">
        <v>470</v>
      </c>
      <c r="D653" s="142"/>
      <c r="E653" s="342">
        <v>1.1840000000000002</v>
      </c>
      <c r="F653" s="143">
        <v>21.74</v>
      </c>
    </row>
    <row r="654" spans="2:6" x14ac:dyDescent="0.25">
      <c r="B654" s="163" t="s">
        <v>169</v>
      </c>
      <c r="C654" s="164" t="s">
        <v>169</v>
      </c>
      <c r="D654" s="165">
        <v>1</v>
      </c>
      <c r="E654" s="166"/>
      <c r="F654" s="187">
        <v>21.74</v>
      </c>
    </row>
    <row r="655" spans="2:6" x14ac:dyDescent="0.25">
      <c r="B655" s="295" t="s">
        <v>283</v>
      </c>
      <c r="C655" s="142" t="s">
        <v>283</v>
      </c>
      <c r="D655" s="142">
        <v>1</v>
      </c>
      <c r="E655" s="342"/>
      <c r="F655" s="143">
        <v>1.087</v>
      </c>
    </row>
    <row r="656" spans="2:6" x14ac:dyDescent="0.25">
      <c r="B656" s="161" t="s">
        <v>284</v>
      </c>
      <c r="C656" s="137" t="s">
        <v>691</v>
      </c>
      <c r="D656" s="142">
        <v>1</v>
      </c>
      <c r="E656" s="342"/>
      <c r="F656" s="143">
        <v>21.74</v>
      </c>
    </row>
    <row r="657" spans="2:6" ht="15.75" thickBot="1" x14ac:dyDescent="0.3">
      <c r="B657" s="179" t="s">
        <v>167</v>
      </c>
      <c r="C657" s="183" t="s">
        <v>309</v>
      </c>
      <c r="D657" s="170">
        <v>1</v>
      </c>
      <c r="E657" s="343"/>
      <c r="F657" s="172">
        <v>1.087</v>
      </c>
    </row>
    <row r="658" spans="2:6" ht="15.75" thickBot="1" x14ac:dyDescent="0.3">
      <c r="D658" s="121"/>
      <c r="E658" s="122"/>
      <c r="F658" s="123"/>
    </row>
    <row r="659" spans="2:6" ht="15.75" thickBot="1" x14ac:dyDescent="0.3">
      <c r="B659" s="301" t="s">
        <v>279</v>
      </c>
      <c r="C659" s="302"/>
      <c r="D659" s="302"/>
      <c r="E659" s="302"/>
      <c r="F659" s="303"/>
    </row>
    <row r="660" spans="2:6" ht="30.75" thickBot="1" x14ac:dyDescent="0.3">
      <c r="B660" s="235" t="s">
        <v>676</v>
      </c>
      <c r="C660" s="236" t="s">
        <v>146</v>
      </c>
      <c r="D660" s="237" t="s">
        <v>272</v>
      </c>
      <c r="E660" s="238" t="s">
        <v>148</v>
      </c>
      <c r="F660" s="239" t="s">
        <v>149</v>
      </c>
    </row>
    <row r="661" spans="2:6" x14ac:dyDescent="0.25">
      <c r="B661" s="331" t="s">
        <v>150</v>
      </c>
      <c r="C661" s="245" t="s">
        <v>214</v>
      </c>
      <c r="D661" s="340"/>
      <c r="E661" s="333">
        <v>27.357250000000001</v>
      </c>
      <c r="F661" s="345">
        <v>21.74</v>
      </c>
    </row>
    <row r="662" spans="2:6" x14ac:dyDescent="0.25">
      <c r="B662" s="161" t="s">
        <v>277</v>
      </c>
      <c r="C662" s="137" t="s">
        <v>277</v>
      </c>
      <c r="D662" s="142">
        <v>1</v>
      </c>
      <c r="E662" s="139">
        <v>1.5759599999999998</v>
      </c>
      <c r="F662" s="143">
        <v>0.27174999999999999</v>
      </c>
    </row>
    <row r="663" spans="2:6" x14ac:dyDescent="0.25">
      <c r="B663" s="161" t="s">
        <v>277</v>
      </c>
      <c r="C663" s="137" t="s">
        <v>277</v>
      </c>
      <c r="D663" s="142">
        <v>1</v>
      </c>
      <c r="E663" s="139">
        <v>1.5731999999999997</v>
      </c>
      <c r="F663" s="143">
        <v>0.27174999999999999</v>
      </c>
    </row>
    <row r="664" spans="2:6" x14ac:dyDescent="0.25">
      <c r="B664" s="161" t="s">
        <v>277</v>
      </c>
      <c r="C664" s="137" t="s">
        <v>277</v>
      </c>
      <c r="D664" s="142">
        <v>1</v>
      </c>
      <c r="E664" s="139">
        <v>1.2881999999999998</v>
      </c>
      <c r="F664" s="143">
        <v>0.27174999999999999</v>
      </c>
    </row>
    <row r="665" spans="2:6" x14ac:dyDescent="0.25">
      <c r="B665" s="161" t="s">
        <v>173</v>
      </c>
      <c r="C665" s="137" t="s">
        <v>173</v>
      </c>
      <c r="D665" s="142">
        <v>2</v>
      </c>
      <c r="E665" s="139">
        <v>3.3489999999999998</v>
      </c>
      <c r="F665" s="143">
        <v>1.087</v>
      </c>
    </row>
    <row r="666" spans="2:6" x14ac:dyDescent="0.25">
      <c r="B666" s="161" t="s">
        <v>167</v>
      </c>
      <c r="C666" s="137" t="s">
        <v>309</v>
      </c>
      <c r="D666" s="142">
        <v>2</v>
      </c>
      <c r="E666" s="342"/>
      <c r="F666" s="143">
        <v>1.087</v>
      </c>
    </row>
    <row r="667" spans="2:6" ht="15.75" thickBot="1" x14ac:dyDescent="0.3">
      <c r="B667" s="179" t="s">
        <v>274</v>
      </c>
      <c r="C667" s="183" t="s">
        <v>634</v>
      </c>
      <c r="D667" s="170">
        <v>1</v>
      </c>
      <c r="E667" s="343"/>
      <c r="F667" s="172">
        <v>21.74</v>
      </c>
    </row>
    <row r="668" spans="2:6" ht="15.75" thickBot="1" x14ac:dyDescent="0.3">
      <c r="D668" s="121"/>
      <c r="E668" s="122"/>
      <c r="F668" s="350"/>
    </row>
    <row r="669" spans="2:6" ht="15.75" thickBot="1" x14ac:dyDescent="0.3">
      <c r="B669" s="301" t="s">
        <v>279</v>
      </c>
      <c r="C669" s="302"/>
      <c r="D669" s="302"/>
      <c r="E669" s="302"/>
      <c r="F669" s="303"/>
    </row>
    <row r="670" spans="2:6" ht="30.75" thickBot="1" x14ac:dyDescent="0.3">
      <c r="B670" s="246" t="s">
        <v>206</v>
      </c>
      <c r="C670" s="284" t="s">
        <v>146</v>
      </c>
      <c r="D670" s="248" t="s">
        <v>272</v>
      </c>
      <c r="E670" s="249" t="s">
        <v>148</v>
      </c>
      <c r="F670" s="250" t="s">
        <v>149</v>
      </c>
    </row>
    <row r="671" spans="2:6" x14ac:dyDescent="0.25">
      <c r="B671" s="294" t="s">
        <v>150</v>
      </c>
      <c r="C671" s="221" t="s">
        <v>151</v>
      </c>
      <c r="D671" s="344"/>
      <c r="E671" s="223">
        <v>4</v>
      </c>
      <c r="F671" s="345">
        <v>21.74</v>
      </c>
    </row>
    <row r="672" spans="2:6" x14ac:dyDescent="0.25">
      <c r="B672" s="161" t="s">
        <v>285</v>
      </c>
      <c r="C672" s="137" t="s">
        <v>470</v>
      </c>
      <c r="D672" s="142"/>
      <c r="E672" s="342">
        <v>6</v>
      </c>
      <c r="F672" s="143">
        <v>21.74</v>
      </c>
    </row>
    <row r="673" spans="2:6" x14ac:dyDescent="0.25">
      <c r="B673" s="161" t="s">
        <v>164</v>
      </c>
      <c r="C673" s="137" t="s">
        <v>277</v>
      </c>
      <c r="D673" s="142">
        <v>1</v>
      </c>
      <c r="E673" s="139">
        <v>0.438</v>
      </c>
      <c r="F673" s="143">
        <v>0.27174999999999999</v>
      </c>
    </row>
    <row r="674" spans="2:6" x14ac:dyDescent="0.25">
      <c r="B674" s="161" t="s">
        <v>177</v>
      </c>
      <c r="C674" s="137" t="s">
        <v>173</v>
      </c>
      <c r="D674" s="142">
        <v>2</v>
      </c>
      <c r="E674" s="139">
        <v>3.3489999999999998</v>
      </c>
      <c r="F674" s="143">
        <v>1.087</v>
      </c>
    </row>
    <row r="675" spans="2:6" x14ac:dyDescent="0.25">
      <c r="B675" s="161" t="s">
        <v>187</v>
      </c>
      <c r="C675" s="137" t="s">
        <v>691</v>
      </c>
      <c r="D675" s="142">
        <v>1</v>
      </c>
      <c r="E675" s="342"/>
      <c r="F675" s="143">
        <v>21.74</v>
      </c>
    </row>
    <row r="676" spans="2:6" x14ac:dyDescent="0.25">
      <c r="B676" s="161" t="s">
        <v>286</v>
      </c>
      <c r="C676" s="137" t="s">
        <v>692</v>
      </c>
      <c r="D676" s="142">
        <v>1</v>
      </c>
      <c r="E676" s="342"/>
      <c r="F676" s="143">
        <v>21.74</v>
      </c>
    </row>
    <row r="677" spans="2:6" x14ac:dyDescent="0.25">
      <c r="B677" s="161" t="s">
        <v>167</v>
      </c>
      <c r="C677" s="137" t="s">
        <v>309</v>
      </c>
      <c r="D677" s="142">
        <v>1</v>
      </c>
      <c r="E677" s="342"/>
      <c r="F677" s="143">
        <v>1.087</v>
      </c>
    </row>
    <row r="678" spans="2:6" ht="15.75" thickBot="1" x14ac:dyDescent="0.3">
      <c r="B678" s="179" t="s">
        <v>274</v>
      </c>
      <c r="C678" s="183" t="s">
        <v>634</v>
      </c>
      <c r="D678" s="170">
        <v>1</v>
      </c>
      <c r="E678" s="343"/>
      <c r="F678" s="172">
        <v>21.74</v>
      </c>
    </row>
    <row r="679" spans="2:6" ht="15.75" thickBot="1" x14ac:dyDescent="0.3">
      <c r="D679" s="121"/>
      <c r="E679" s="122"/>
      <c r="F679" s="123"/>
    </row>
    <row r="680" spans="2:6" ht="15.75" thickBot="1" x14ac:dyDescent="0.3">
      <c r="B680" s="301" t="s">
        <v>279</v>
      </c>
      <c r="C680" s="302"/>
      <c r="D680" s="302"/>
      <c r="E680" s="302"/>
      <c r="F680" s="303"/>
    </row>
    <row r="681" spans="2:6" ht="30.75" thickBot="1" x14ac:dyDescent="0.3">
      <c r="B681" s="246" t="s">
        <v>201</v>
      </c>
      <c r="C681" s="284" t="s">
        <v>146</v>
      </c>
      <c r="D681" s="248" t="s">
        <v>272</v>
      </c>
      <c r="E681" s="249" t="s">
        <v>148</v>
      </c>
      <c r="F681" s="250" t="s">
        <v>149</v>
      </c>
    </row>
    <row r="682" spans="2:6" x14ac:dyDescent="0.25">
      <c r="B682" s="294" t="s">
        <v>150</v>
      </c>
      <c r="C682" s="221" t="s">
        <v>151</v>
      </c>
      <c r="D682" s="344"/>
      <c r="E682" s="223">
        <v>4</v>
      </c>
      <c r="F682" s="345">
        <v>21.74</v>
      </c>
    </row>
    <row r="683" spans="2:6" x14ac:dyDescent="0.25">
      <c r="B683" s="161" t="s">
        <v>285</v>
      </c>
      <c r="C683" s="137" t="s">
        <v>470</v>
      </c>
      <c r="D683" s="142"/>
      <c r="E683" s="342">
        <v>6</v>
      </c>
      <c r="F683" s="143">
        <v>21.74</v>
      </c>
    </row>
    <row r="684" spans="2:6" x14ac:dyDescent="0.25">
      <c r="B684" s="161" t="s">
        <v>277</v>
      </c>
      <c r="C684" s="137" t="s">
        <v>277</v>
      </c>
      <c r="D684" s="142">
        <v>1</v>
      </c>
      <c r="E684" s="139">
        <v>0.42599999999999999</v>
      </c>
      <c r="F684" s="143">
        <v>0.27174999999999999</v>
      </c>
    </row>
    <row r="685" spans="2:6" x14ac:dyDescent="0.25">
      <c r="B685" s="161" t="s">
        <v>173</v>
      </c>
      <c r="C685" s="137" t="s">
        <v>173</v>
      </c>
      <c r="D685" s="142">
        <v>2</v>
      </c>
      <c r="E685" s="139">
        <v>3.4</v>
      </c>
      <c r="F685" s="143">
        <v>1.087</v>
      </c>
    </row>
    <row r="686" spans="2:6" x14ac:dyDescent="0.25">
      <c r="B686" s="161" t="s">
        <v>287</v>
      </c>
      <c r="C686" s="137" t="s">
        <v>691</v>
      </c>
      <c r="D686" s="142">
        <v>1</v>
      </c>
      <c r="E686" s="342"/>
      <c r="F686" s="143">
        <v>21.74</v>
      </c>
    </row>
    <row r="687" spans="2:6" x14ac:dyDescent="0.25">
      <c r="B687" s="161" t="s">
        <v>175</v>
      </c>
      <c r="C687" s="137" t="s">
        <v>692</v>
      </c>
      <c r="D687" s="142">
        <v>1</v>
      </c>
      <c r="E687" s="342"/>
      <c r="F687" s="143">
        <v>21.74</v>
      </c>
    </row>
    <row r="688" spans="2:6" x14ac:dyDescent="0.25">
      <c r="B688" s="161" t="s">
        <v>167</v>
      </c>
      <c r="C688" s="137" t="s">
        <v>309</v>
      </c>
      <c r="D688" s="142">
        <v>1</v>
      </c>
      <c r="E688" s="169"/>
      <c r="F688" s="143">
        <v>1.087</v>
      </c>
    </row>
    <row r="689" spans="2:6" ht="15.75" thickBot="1" x14ac:dyDescent="0.3">
      <c r="B689" s="179" t="s">
        <v>274</v>
      </c>
      <c r="C689" s="183" t="s">
        <v>634</v>
      </c>
      <c r="D689" s="170">
        <v>1</v>
      </c>
      <c r="E689" s="291"/>
      <c r="F689" s="172">
        <v>21.74</v>
      </c>
    </row>
    <row r="690" spans="2:6" ht="15.75" thickBot="1" x14ac:dyDescent="0.3">
      <c r="D690" s="121"/>
      <c r="E690" s="122"/>
      <c r="F690" s="123"/>
    </row>
    <row r="691" spans="2:6" ht="19.5" thickBot="1" x14ac:dyDescent="0.3">
      <c r="B691" s="351" t="s">
        <v>288</v>
      </c>
      <c r="C691" s="352"/>
      <c r="D691" s="352"/>
      <c r="E691" s="352"/>
      <c r="F691" s="353"/>
    </row>
    <row r="692" spans="2:6" ht="30.75" thickBot="1" x14ac:dyDescent="0.3">
      <c r="B692" s="354" t="s">
        <v>289</v>
      </c>
      <c r="C692" s="355" t="s">
        <v>146</v>
      </c>
      <c r="D692" s="356" t="s">
        <v>147</v>
      </c>
      <c r="E692" s="357" t="s">
        <v>148</v>
      </c>
      <c r="F692" s="358" t="s">
        <v>149</v>
      </c>
    </row>
    <row r="693" spans="2:6" x14ac:dyDescent="0.25">
      <c r="B693" s="220" t="s">
        <v>290</v>
      </c>
      <c r="C693" s="220" t="s">
        <v>290</v>
      </c>
      <c r="D693" s="359"/>
      <c r="E693" s="223">
        <v>50</v>
      </c>
      <c r="F693" s="334">
        <v>21.74</v>
      </c>
    </row>
    <row r="694" spans="2:6" x14ac:dyDescent="0.25">
      <c r="B694" s="162" t="s">
        <v>291</v>
      </c>
      <c r="C694" s="162" t="s">
        <v>291</v>
      </c>
      <c r="D694" s="142">
        <v>3</v>
      </c>
      <c r="E694" s="139"/>
      <c r="F694" s="360">
        <v>21.74</v>
      </c>
    </row>
    <row r="695" spans="2:6" x14ac:dyDescent="0.25">
      <c r="B695" s="162" t="s">
        <v>292</v>
      </c>
      <c r="C695" s="162" t="s">
        <v>292</v>
      </c>
      <c r="D695" s="342"/>
      <c r="E695" s="139">
        <v>50</v>
      </c>
      <c r="F695" s="360">
        <v>21.74</v>
      </c>
    </row>
    <row r="696" spans="2:6" x14ac:dyDescent="0.25">
      <c r="B696" s="162" t="s">
        <v>293</v>
      </c>
      <c r="C696" s="162" t="s">
        <v>293</v>
      </c>
      <c r="D696" s="342"/>
      <c r="E696" s="139">
        <v>32</v>
      </c>
      <c r="F696" s="360">
        <v>21.74</v>
      </c>
    </row>
    <row r="697" spans="2:6" x14ac:dyDescent="0.25">
      <c r="B697" s="162" t="s">
        <v>294</v>
      </c>
      <c r="C697" s="162" t="s">
        <v>294</v>
      </c>
      <c r="D697" s="342"/>
      <c r="E697" s="139">
        <v>90.88</v>
      </c>
      <c r="F697" s="360">
        <v>21.74</v>
      </c>
    </row>
    <row r="698" spans="2:6" x14ac:dyDescent="0.25">
      <c r="B698" s="162" t="s">
        <v>295</v>
      </c>
      <c r="C698" s="162" t="s">
        <v>295</v>
      </c>
      <c r="D698" s="342"/>
      <c r="E698" s="139">
        <v>384</v>
      </c>
      <c r="F698" s="360">
        <v>21.74</v>
      </c>
    </row>
    <row r="699" spans="2:6" ht="30.75" thickBot="1" x14ac:dyDescent="0.3">
      <c r="B699" s="361" t="s">
        <v>296</v>
      </c>
      <c r="C699" s="361" t="s">
        <v>296</v>
      </c>
      <c r="D699" s="362"/>
      <c r="E699" s="185">
        <v>30.150000000000002</v>
      </c>
      <c r="F699" s="363">
        <v>21.74</v>
      </c>
    </row>
    <row r="700" spans="2:6" x14ac:dyDescent="0.25">
      <c r="D700" s="121"/>
      <c r="E700" s="122"/>
      <c r="F700" s="123"/>
    </row>
    <row r="701" spans="2:6" x14ac:dyDescent="0.25">
      <c r="D701" s="121"/>
      <c r="E701" s="122"/>
      <c r="F701" s="123"/>
    </row>
    <row r="702" spans="2:6" ht="15.75" thickBot="1" x14ac:dyDescent="0.3">
      <c r="D702" s="121"/>
      <c r="E702" s="122"/>
      <c r="F702" s="123"/>
    </row>
    <row r="703" spans="2:6" ht="19.5" thickBot="1" x14ac:dyDescent="0.3">
      <c r="B703" s="124" t="s">
        <v>297</v>
      </c>
      <c r="C703" s="125"/>
      <c r="D703" s="125"/>
      <c r="E703" s="125"/>
      <c r="F703" s="126"/>
    </row>
    <row r="704" spans="2:6" ht="15.75" thickBot="1" x14ac:dyDescent="0.3">
      <c r="B704" s="265" t="s">
        <v>298</v>
      </c>
      <c r="C704" s="266"/>
      <c r="D704" s="266"/>
      <c r="E704" s="266"/>
      <c r="F704" s="267"/>
    </row>
    <row r="705" spans="2:6" ht="15.75" thickBot="1" x14ac:dyDescent="0.3">
      <c r="B705" s="265" t="s">
        <v>299</v>
      </c>
      <c r="C705" s="266"/>
      <c r="D705" s="266"/>
      <c r="E705" s="266"/>
      <c r="F705" s="267"/>
    </row>
    <row r="706" spans="2:6" ht="30.75" thickBot="1" x14ac:dyDescent="0.3">
      <c r="B706" s="364" t="s">
        <v>300</v>
      </c>
      <c r="C706" s="365" t="s">
        <v>146</v>
      </c>
      <c r="D706" s="366" t="s">
        <v>272</v>
      </c>
      <c r="E706" s="367" t="s">
        <v>148</v>
      </c>
      <c r="F706" s="368" t="s">
        <v>149</v>
      </c>
    </row>
    <row r="707" spans="2:6" ht="15.75" thickBot="1" x14ac:dyDescent="0.3">
      <c r="B707" s="235" t="s">
        <v>301</v>
      </c>
      <c r="C707" s="369"/>
      <c r="D707" s="370"/>
      <c r="E707" s="371"/>
      <c r="F707" s="372"/>
    </row>
    <row r="708" spans="2:6" x14ac:dyDescent="0.25">
      <c r="B708" s="373" t="s">
        <v>150</v>
      </c>
      <c r="C708" s="374" t="s">
        <v>151</v>
      </c>
      <c r="D708" s="375"/>
      <c r="E708" s="376">
        <v>8.6300000000000008</v>
      </c>
      <c r="F708" s="225">
        <v>21.74</v>
      </c>
    </row>
    <row r="709" spans="2:6" ht="15.75" thickBot="1" x14ac:dyDescent="0.3">
      <c r="B709" s="136" t="s">
        <v>173</v>
      </c>
      <c r="C709" s="374" t="s">
        <v>173</v>
      </c>
      <c r="D709" s="375">
        <v>3</v>
      </c>
      <c r="E709" s="251">
        <v>5.88</v>
      </c>
      <c r="F709" s="225">
        <v>1.087</v>
      </c>
    </row>
    <row r="710" spans="2:6" ht="15.75" thickBot="1" x14ac:dyDescent="0.3">
      <c r="B710" s="235" t="s">
        <v>302</v>
      </c>
      <c r="C710" s="369"/>
      <c r="D710" s="370"/>
      <c r="E710" s="371"/>
      <c r="F710" s="372"/>
    </row>
    <row r="711" spans="2:6" ht="15.75" thickBot="1" x14ac:dyDescent="0.3">
      <c r="B711" s="377" t="s">
        <v>150</v>
      </c>
      <c r="C711" s="378" t="s">
        <v>151</v>
      </c>
      <c r="D711" s="379"/>
      <c r="E711" s="380">
        <v>26.33</v>
      </c>
      <c r="F711" s="224">
        <v>21.74</v>
      </c>
    </row>
    <row r="712" spans="2:6" ht="15.75" thickBot="1" x14ac:dyDescent="0.3">
      <c r="B712" s="235" t="s">
        <v>303</v>
      </c>
      <c r="C712" s="369"/>
      <c r="D712" s="370"/>
      <c r="E712" s="371"/>
      <c r="F712" s="372"/>
    </row>
    <row r="713" spans="2:6" ht="15.75" thickBot="1" x14ac:dyDescent="0.3">
      <c r="B713" s="377" t="s">
        <v>150</v>
      </c>
      <c r="C713" s="378" t="s">
        <v>151</v>
      </c>
      <c r="D713" s="379"/>
      <c r="E713" s="380">
        <v>4.55</v>
      </c>
      <c r="F713" s="224">
        <v>21.74</v>
      </c>
    </row>
    <row r="714" spans="2:6" ht="15.75" thickBot="1" x14ac:dyDescent="0.3">
      <c r="B714" s="215" t="s">
        <v>304</v>
      </c>
      <c r="C714" s="381"/>
      <c r="D714" s="382"/>
      <c r="E714" s="383"/>
      <c r="F714" s="384"/>
    </row>
    <row r="715" spans="2:6" ht="15.75" thickBot="1" x14ac:dyDescent="0.3">
      <c r="B715" s="377" t="s">
        <v>150</v>
      </c>
      <c r="C715" s="378" t="s">
        <v>214</v>
      </c>
      <c r="D715" s="379"/>
      <c r="E715" s="380">
        <v>9.98</v>
      </c>
      <c r="F715" s="224">
        <v>0.182</v>
      </c>
    </row>
    <row r="716" spans="2:6" ht="15.75" thickBot="1" x14ac:dyDescent="0.3">
      <c r="B716" s="301" t="s">
        <v>305</v>
      </c>
      <c r="C716" s="302"/>
      <c r="D716" s="302"/>
      <c r="E716" s="302"/>
      <c r="F716" s="303"/>
    </row>
    <row r="717" spans="2:6" ht="30.75" thickBot="1" x14ac:dyDescent="0.3">
      <c r="B717" s="364" t="s">
        <v>300</v>
      </c>
      <c r="C717" s="365" t="s">
        <v>146</v>
      </c>
      <c r="D717" s="366" t="s">
        <v>272</v>
      </c>
      <c r="E717" s="367" t="s">
        <v>148</v>
      </c>
      <c r="F717" s="368" t="s">
        <v>149</v>
      </c>
    </row>
    <row r="718" spans="2:6" ht="15.75" thickBot="1" x14ac:dyDescent="0.3">
      <c r="B718" s="235" t="s">
        <v>306</v>
      </c>
      <c r="C718" s="369"/>
      <c r="D718" s="370"/>
      <c r="E718" s="371"/>
      <c r="F718" s="372"/>
    </row>
    <row r="719" spans="2:6" x14ac:dyDescent="0.25">
      <c r="B719" s="373" t="s">
        <v>150</v>
      </c>
      <c r="C719" s="374" t="s">
        <v>151</v>
      </c>
      <c r="D719" s="375"/>
      <c r="E719" s="385">
        <v>43.03</v>
      </c>
      <c r="F719" s="225">
        <v>21.74</v>
      </c>
    </row>
    <row r="720" spans="2:6" x14ac:dyDescent="0.25">
      <c r="B720" s="136" t="s">
        <v>307</v>
      </c>
      <c r="C720" s="374" t="s">
        <v>307</v>
      </c>
      <c r="D720" s="375">
        <v>1</v>
      </c>
      <c r="E720" s="251"/>
      <c r="F720" s="225">
        <v>21.74</v>
      </c>
    </row>
    <row r="721" spans="2:6" x14ac:dyDescent="0.25">
      <c r="B721" s="144" t="s">
        <v>308</v>
      </c>
      <c r="C721" s="138" t="s">
        <v>317</v>
      </c>
      <c r="D721" s="375"/>
      <c r="E721" s="251">
        <v>532</v>
      </c>
      <c r="F721" s="225">
        <v>0.27179999999999999</v>
      </c>
    </row>
    <row r="722" spans="2:6" x14ac:dyDescent="0.25">
      <c r="B722" s="136" t="s">
        <v>309</v>
      </c>
      <c r="C722" s="137" t="s">
        <v>309</v>
      </c>
      <c r="D722" s="138">
        <v>1</v>
      </c>
      <c r="E722" s="139"/>
      <c r="F722" s="140">
        <v>1.087</v>
      </c>
    </row>
    <row r="723" spans="2:6" ht="15.75" thickBot="1" x14ac:dyDescent="0.3">
      <c r="B723" s="386" t="s">
        <v>173</v>
      </c>
      <c r="C723" s="323" t="s">
        <v>173</v>
      </c>
      <c r="D723" s="387">
        <v>2</v>
      </c>
      <c r="E723" s="289">
        <v>3.92</v>
      </c>
      <c r="F723" s="388">
        <v>1.087</v>
      </c>
    </row>
    <row r="724" spans="2:6" ht="15.75" thickBot="1" x14ac:dyDescent="0.3">
      <c r="B724" s="235" t="s">
        <v>310</v>
      </c>
      <c r="C724" s="369"/>
      <c r="D724" s="370"/>
      <c r="E724" s="371"/>
      <c r="F724" s="372"/>
    </row>
    <row r="725" spans="2:6" x14ac:dyDescent="0.25">
      <c r="B725" s="373" t="s">
        <v>150</v>
      </c>
      <c r="C725" s="374" t="s">
        <v>151</v>
      </c>
      <c r="D725" s="375"/>
      <c r="E725" s="251">
        <v>77.14</v>
      </c>
      <c r="F725" s="225">
        <v>21.74</v>
      </c>
    </row>
    <row r="726" spans="2:6" x14ac:dyDescent="0.25">
      <c r="B726" s="136" t="s">
        <v>277</v>
      </c>
      <c r="C726" s="374" t="s">
        <v>277</v>
      </c>
      <c r="D726" s="375">
        <v>1</v>
      </c>
      <c r="E726" s="251">
        <v>2</v>
      </c>
      <c r="F726" s="225">
        <v>0.27179999999999999</v>
      </c>
    </row>
    <row r="727" spans="2:6" ht="15.75" thickBot="1" x14ac:dyDescent="0.3">
      <c r="B727" s="386" t="s">
        <v>173</v>
      </c>
      <c r="C727" s="389" t="s">
        <v>173</v>
      </c>
      <c r="D727" s="390">
        <v>1</v>
      </c>
      <c r="E727" s="391">
        <v>1.96</v>
      </c>
      <c r="F727" s="392">
        <v>1.087</v>
      </c>
    </row>
    <row r="728" spans="2:6" ht="15.75" thickBot="1" x14ac:dyDescent="0.3">
      <c r="B728" s="235" t="s">
        <v>311</v>
      </c>
      <c r="C728" s="369"/>
      <c r="D728" s="370"/>
      <c r="E728" s="371"/>
      <c r="F728" s="372"/>
    </row>
    <row r="729" spans="2:6" x14ac:dyDescent="0.25">
      <c r="B729" s="373" t="s">
        <v>150</v>
      </c>
      <c r="C729" s="374" t="s">
        <v>151</v>
      </c>
      <c r="D729" s="375"/>
      <c r="E729" s="251">
        <v>7.35</v>
      </c>
      <c r="F729" s="225">
        <v>21.74</v>
      </c>
    </row>
    <row r="730" spans="2:6" x14ac:dyDescent="0.25">
      <c r="B730" s="136" t="s">
        <v>277</v>
      </c>
      <c r="C730" s="374" t="s">
        <v>277</v>
      </c>
      <c r="D730" s="375">
        <v>1</v>
      </c>
      <c r="E730" s="251">
        <v>4</v>
      </c>
      <c r="F730" s="225">
        <v>0.27179999999999999</v>
      </c>
    </row>
    <row r="731" spans="2:6" ht="15.75" thickBot="1" x14ac:dyDescent="0.3">
      <c r="B731" s="386" t="s">
        <v>173</v>
      </c>
      <c r="C731" s="389" t="s">
        <v>173</v>
      </c>
      <c r="D731" s="390">
        <v>1</v>
      </c>
      <c r="E731" s="391">
        <v>1.96</v>
      </c>
      <c r="F731" s="392">
        <v>1.087</v>
      </c>
    </row>
    <row r="732" spans="2:6" ht="15.75" thickBot="1" x14ac:dyDescent="0.3">
      <c r="B732" s="235" t="s">
        <v>312</v>
      </c>
      <c r="C732" s="369"/>
      <c r="D732" s="370"/>
      <c r="E732" s="371"/>
      <c r="F732" s="372"/>
    </row>
    <row r="733" spans="2:6" x14ac:dyDescent="0.25">
      <c r="B733" s="373" t="s">
        <v>150</v>
      </c>
      <c r="C733" s="374" t="s">
        <v>151</v>
      </c>
      <c r="D733" s="375"/>
      <c r="E733" s="251">
        <v>3.66</v>
      </c>
      <c r="F733" s="225">
        <v>21.74</v>
      </c>
    </row>
    <row r="734" spans="2:6" ht="15.75" thickBot="1" x14ac:dyDescent="0.3">
      <c r="B734" s="386" t="s">
        <v>173</v>
      </c>
      <c r="C734" s="389" t="s">
        <v>173</v>
      </c>
      <c r="D734" s="390">
        <v>1</v>
      </c>
      <c r="E734" s="391">
        <v>1</v>
      </c>
      <c r="F734" s="392">
        <v>1.087</v>
      </c>
    </row>
    <row r="735" spans="2:6" ht="15.75" thickBot="1" x14ac:dyDescent="0.3">
      <c r="B735" s="235" t="s">
        <v>313</v>
      </c>
      <c r="C735" s="369"/>
      <c r="D735" s="370"/>
      <c r="E735" s="371"/>
      <c r="F735" s="372"/>
    </row>
    <row r="736" spans="2:6" x14ac:dyDescent="0.25">
      <c r="B736" s="373" t="s">
        <v>150</v>
      </c>
      <c r="C736" s="374" t="s">
        <v>151</v>
      </c>
      <c r="D736" s="375"/>
      <c r="E736" s="251">
        <v>35.97</v>
      </c>
      <c r="F736" s="225">
        <v>21.74</v>
      </c>
    </row>
    <row r="737" spans="2:6" ht="15.75" thickBot="1" x14ac:dyDescent="0.3">
      <c r="B737" s="386" t="s">
        <v>173</v>
      </c>
      <c r="C737" s="389" t="s">
        <v>173</v>
      </c>
      <c r="D737" s="390">
        <v>2</v>
      </c>
      <c r="E737" s="391">
        <v>3.92</v>
      </c>
      <c r="F737" s="392">
        <v>1.087</v>
      </c>
    </row>
    <row r="738" spans="2:6" ht="15.75" thickBot="1" x14ac:dyDescent="0.3">
      <c r="B738" s="235" t="s">
        <v>314</v>
      </c>
      <c r="C738" s="369"/>
      <c r="D738" s="370"/>
      <c r="E738" s="371"/>
      <c r="F738" s="372"/>
    </row>
    <row r="739" spans="2:6" x14ac:dyDescent="0.25">
      <c r="B739" s="373" t="s">
        <v>150</v>
      </c>
      <c r="C739" s="374" t="s">
        <v>151</v>
      </c>
      <c r="D739" s="375"/>
      <c r="E739" s="251">
        <v>19.190000000000001</v>
      </c>
      <c r="F739" s="225">
        <v>21.74</v>
      </c>
    </row>
    <row r="740" spans="2:6" x14ac:dyDescent="0.25">
      <c r="B740" s="136" t="s">
        <v>277</v>
      </c>
      <c r="C740" s="374" t="s">
        <v>277</v>
      </c>
      <c r="D740" s="375">
        <v>1</v>
      </c>
      <c r="E740" s="251">
        <v>6</v>
      </c>
      <c r="F740" s="225">
        <v>0.27179999999999999</v>
      </c>
    </row>
    <row r="741" spans="2:6" ht="15.75" thickBot="1" x14ac:dyDescent="0.3">
      <c r="B741" s="386" t="s">
        <v>173</v>
      </c>
      <c r="C741" s="389" t="s">
        <v>173</v>
      </c>
      <c r="D741" s="390">
        <v>1</v>
      </c>
      <c r="E741" s="391">
        <v>1.96</v>
      </c>
      <c r="F741" s="392">
        <v>1.087</v>
      </c>
    </row>
    <row r="742" spans="2:6" ht="15.75" thickBot="1" x14ac:dyDescent="0.3">
      <c r="B742" s="235" t="s">
        <v>315</v>
      </c>
      <c r="C742" s="369"/>
      <c r="D742" s="370"/>
      <c r="E742" s="371"/>
      <c r="F742" s="372"/>
    </row>
    <row r="743" spans="2:6" ht="15.75" thickBot="1" x14ac:dyDescent="0.3">
      <c r="B743" s="373" t="s">
        <v>150</v>
      </c>
      <c r="C743" s="374" t="s">
        <v>151</v>
      </c>
      <c r="D743" s="375"/>
      <c r="E743" s="251">
        <v>8.35</v>
      </c>
      <c r="F743" s="225">
        <v>21.74</v>
      </c>
    </row>
    <row r="744" spans="2:6" ht="15.75" thickBot="1" x14ac:dyDescent="0.3">
      <c r="B744" s="235" t="s">
        <v>316</v>
      </c>
      <c r="C744" s="369"/>
      <c r="D744" s="370"/>
      <c r="E744" s="371"/>
      <c r="F744" s="372"/>
    </row>
    <row r="745" spans="2:6" x14ac:dyDescent="0.25">
      <c r="B745" s="377" t="s">
        <v>150</v>
      </c>
      <c r="C745" s="378" t="s">
        <v>214</v>
      </c>
      <c r="D745" s="379"/>
      <c r="E745" s="223">
        <v>20.22</v>
      </c>
      <c r="F745" s="224">
        <v>21.74</v>
      </c>
    </row>
    <row r="746" spans="2:6" x14ac:dyDescent="0.25">
      <c r="B746" s="136" t="s">
        <v>173</v>
      </c>
      <c r="C746" s="374" t="s">
        <v>173</v>
      </c>
      <c r="D746" s="375">
        <v>1</v>
      </c>
      <c r="E746" s="251">
        <v>1.96</v>
      </c>
      <c r="F746" s="225">
        <v>1.087</v>
      </c>
    </row>
    <row r="747" spans="2:6" x14ac:dyDescent="0.25">
      <c r="B747" s="144" t="s">
        <v>317</v>
      </c>
      <c r="C747" s="138" t="s">
        <v>317</v>
      </c>
      <c r="D747" s="375"/>
      <c r="E747" s="251">
        <v>4.8</v>
      </c>
      <c r="F747" s="225">
        <v>0.27179999999999999</v>
      </c>
    </row>
    <row r="748" spans="2:6" x14ac:dyDescent="0.25">
      <c r="B748" s="136" t="s">
        <v>277</v>
      </c>
      <c r="C748" s="374" t="s">
        <v>277</v>
      </c>
      <c r="D748" s="375">
        <v>1</v>
      </c>
      <c r="E748" s="251">
        <v>6</v>
      </c>
      <c r="F748" s="225">
        <v>0.27179999999999999</v>
      </c>
    </row>
    <row r="749" spans="2:6" ht="15.75" thickBot="1" x14ac:dyDescent="0.3">
      <c r="B749" s="393" t="s">
        <v>309</v>
      </c>
      <c r="C749" s="394" t="s">
        <v>309</v>
      </c>
      <c r="D749" s="395">
        <v>1</v>
      </c>
      <c r="E749" s="396"/>
      <c r="F749" s="234">
        <v>1.087</v>
      </c>
    </row>
    <row r="750" spans="2:6" ht="15.75" thickBot="1" x14ac:dyDescent="0.3">
      <c r="B750" s="235" t="s">
        <v>318</v>
      </c>
      <c r="C750" s="369"/>
      <c r="D750" s="370"/>
      <c r="E750" s="371"/>
      <c r="F750" s="372"/>
    </row>
    <row r="751" spans="2:6" x14ac:dyDescent="0.25">
      <c r="B751" s="377" t="s">
        <v>150</v>
      </c>
      <c r="C751" s="378" t="s">
        <v>214</v>
      </c>
      <c r="D751" s="379"/>
      <c r="E751" s="223">
        <v>16.489999999999998</v>
      </c>
      <c r="F751" s="224">
        <v>21.74</v>
      </c>
    </row>
    <row r="752" spans="2:6" x14ac:dyDescent="0.25">
      <c r="B752" s="136" t="s">
        <v>173</v>
      </c>
      <c r="C752" s="374" t="s">
        <v>173</v>
      </c>
      <c r="D752" s="375">
        <v>1</v>
      </c>
      <c r="E752" s="251">
        <v>1.96</v>
      </c>
      <c r="F752" s="225">
        <v>1.087</v>
      </c>
    </row>
    <row r="753" spans="2:6" x14ac:dyDescent="0.25">
      <c r="B753" s="136" t="s">
        <v>277</v>
      </c>
      <c r="C753" s="374" t="s">
        <v>277</v>
      </c>
      <c r="D753" s="375">
        <v>1</v>
      </c>
      <c r="E753" s="251">
        <v>6</v>
      </c>
      <c r="F753" s="225">
        <v>0.27179999999999999</v>
      </c>
    </row>
    <row r="754" spans="2:6" ht="15.75" thickBot="1" x14ac:dyDescent="0.3">
      <c r="B754" s="393" t="s">
        <v>309</v>
      </c>
      <c r="C754" s="394" t="s">
        <v>309</v>
      </c>
      <c r="D754" s="395">
        <v>2</v>
      </c>
      <c r="E754" s="396"/>
      <c r="F754" s="234">
        <v>1.087</v>
      </c>
    </row>
    <row r="755" spans="2:6" ht="15.75" thickBot="1" x14ac:dyDescent="0.3">
      <c r="B755" s="235" t="s">
        <v>319</v>
      </c>
      <c r="C755" s="369"/>
      <c r="D755" s="370"/>
      <c r="E755" s="371"/>
      <c r="F755" s="372"/>
    </row>
    <row r="756" spans="2:6" x14ac:dyDescent="0.25">
      <c r="B756" s="373" t="s">
        <v>150</v>
      </c>
      <c r="C756" s="374" t="s">
        <v>151</v>
      </c>
      <c r="D756" s="375"/>
      <c r="E756" s="251">
        <v>4.8099999999999996</v>
      </c>
      <c r="F756" s="225">
        <v>21.74</v>
      </c>
    </row>
    <row r="757" spans="2:6" x14ac:dyDescent="0.25">
      <c r="B757" s="136" t="s">
        <v>173</v>
      </c>
      <c r="C757" s="374" t="s">
        <v>173</v>
      </c>
      <c r="D757" s="375">
        <v>1</v>
      </c>
      <c r="E757" s="251">
        <v>1.96</v>
      </c>
      <c r="F757" s="225">
        <v>1.087</v>
      </c>
    </row>
    <row r="758" spans="2:6" ht="15.75" thickBot="1" x14ac:dyDescent="0.3">
      <c r="B758" s="393" t="s">
        <v>309</v>
      </c>
      <c r="C758" s="394" t="s">
        <v>309</v>
      </c>
      <c r="D758" s="395">
        <v>1</v>
      </c>
      <c r="E758" s="396"/>
      <c r="F758" s="234">
        <v>1.087</v>
      </c>
    </row>
    <row r="759" spans="2:6" ht="15.75" thickBot="1" x14ac:dyDescent="0.3">
      <c r="B759" s="235" t="s">
        <v>320</v>
      </c>
      <c r="C759" s="369"/>
      <c r="D759" s="370"/>
      <c r="E759" s="371"/>
      <c r="F759" s="372"/>
    </row>
    <row r="760" spans="2:6" x14ac:dyDescent="0.25">
      <c r="B760" s="373" t="s">
        <v>150</v>
      </c>
      <c r="C760" s="374" t="s">
        <v>151</v>
      </c>
      <c r="D760" s="375"/>
      <c r="E760" s="251">
        <v>4.4400000000000004</v>
      </c>
      <c r="F760" s="225">
        <v>21.74</v>
      </c>
    </row>
    <row r="761" spans="2:6" ht="15.75" thickBot="1" x14ac:dyDescent="0.3">
      <c r="B761" s="386" t="s">
        <v>309</v>
      </c>
      <c r="C761" s="389" t="s">
        <v>309</v>
      </c>
      <c r="D761" s="390">
        <v>1</v>
      </c>
      <c r="E761" s="391"/>
      <c r="F761" s="392">
        <v>1.087</v>
      </c>
    </row>
    <row r="762" spans="2:6" ht="15.75" thickBot="1" x14ac:dyDescent="0.3">
      <c r="B762" s="397" t="s">
        <v>321</v>
      </c>
      <c r="C762" s="398"/>
      <c r="D762" s="399"/>
      <c r="E762" s="400"/>
      <c r="F762" s="401"/>
    </row>
    <row r="763" spans="2:6" x14ac:dyDescent="0.25">
      <c r="B763" s="377" t="s">
        <v>150</v>
      </c>
      <c r="C763" s="378" t="s">
        <v>322</v>
      </c>
      <c r="D763" s="379"/>
      <c r="E763" s="223">
        <v>77.209999999999994</v>
      </c>
      <c r="F763" s="224">
        <v>21.74</v>
      </c>
    </row>
    <row r="764" spans="2:6" x14ac:dyDescent="0.25">
      <c r="B764" s="136" t="s">
        <v>173</v>
      </c>
      <c r="C764" s="374" t="s">
        <v>173</v>
      </c>
      <c r="D764" s="375">
        <v>2</v>
      </c>
      <c r="E764" s="251">
        <v>3.92</v>
      </c>
      <c r="F764" s="225">
        <v>1.087</v>
      </c>
    </row>
    <row r="765" spans="2:6" ht="15.75" thickBot="1" x14ac:dyDescent="0.3">
      <c r="B765" s="393" t="s">
        <v>309</v>
      </c>
      <c r="C765" s="394" t="s">
        <v>309</v>
      </c>
      <c r="D765" s="395">
        <v>2</v>
      </c>
      <c r="E765" s="396"/>
      <c r="F765" s="234">
        <v>1.087</v>
      </c>
    </row>
    <row r="766" spans="2:6" ht="15.75" thickBot="1" x14ac:dyDescent="0.3">
      <c r="B766" s="235" t="s">
        <v>323</v>
      </c>
      <c r="C766" s="369"/>
      <c r="D766" s="370"/>
      <c r="E766" s="371"/>
      <c r="F766" s="372"/>
    </row>
    <row r="767" spans="2:6" x14ac:dyDescent="0.25">
      <c r="B767" s="373" t="s">
        <v>150</v>
      </c>
      <c r="C767" s="374" t="s">
        <v>214</v>
      </c>
      <c r="D767" s="375"/>
      <c r="E767" s="251">
        <v>19.72</v>
      </c>
      <c r="F767" s="225">
        <v>21.74</v>
      </c>
    </row>
    <row r="768" spans="2:6" x14ac:dyDescent="0.25">
      <c r="B768" s="136" t="s">
        <v>173</v>
      </c>
      <c r="C768" s="374" t="s">
        <v>173</v>
      </c>
      <c r="D768" s="375">
        <v>1</v>
      </c>
      <c r="E768" s="251">
        <v>1.96</v>
      </c>
      <c r="F768" s="225">
        <v>1.087</v>
      </c>
    </row>
    <row r="769" spans="2:6" x14ac:dyDescent="0.25">
      <c r="B769" s="144" t="s">
        <v>317</v>
      </c>
      <c r="C769" s="138" t="s">
        <v>317</v>
      </c>
      <c r="D769" s="375"/>
      <c r="E769" s="251">
        <v>11.4</v>
      </c>
      <c r="F769" s="225">
        <v>0.27179999999999999</v>
      </c>
    </row>
    <row r="770" spans="2:6" x14ac:dyDescent="0.25">
      <c r="B770" s="136" t="s">
        <v>277</v>
      </c>
      <c r="C770" s="374" t="s">
        <v>277</v>
      </c>
      <c r="D770" s="375">
        <v>1</v>
      </c>
      <c r="E770" s="251">
        <v>6</v>
      </c>
      <c r="F770" s="225">
        <v>0.27179999999999999</v>
      </c>
    </row>
    <row r="771" spans="2:6" ht="15.75" thickBot="1" x14ac:dyDescent="0.3">
      <c r="B771" s="386" t="s">
        <v>309</v>
      </c>
      <c r="C771" s="389" t="s">
        <v>309</v>
      </c>
      <c r="D771" s="390">
        <v>1</v>
      </c>
      <c r="E771" s="391"/>
      <c r="F771" s="225">
        <v>1.087</v>
      </c>
    </row>
    <row r="772" spans="2:6" ht="15.75" thickBot="1" x14ac:dyDescent="0.3">
      <c r="B772" s="235" t="s">
        <v>324</v>
      </c>
      <c r="C772" s="369"/>
      <c r="D772" s="370"/>
      <c r="E772" s="371"/>
      <c r="F772" s="372"/>
    </row>
    <row r="773" spans="2:6" x14ac:dyDescent="0.25">
      <c r="B773" s="373" t="s">
        <v>150</v>
      </c>
      <c r="C773" s="374" t="s">
        <v>151</v>
      </c>
      <c r="D773" s="375"/>
      <c r="E773" s="251">
        <v>53.07</v>
      </c>
      <c r="F773" s="225">
        <v>21.74</v>
      </c>
    </row>
    <row r="774" spans="2:6" x14ac:dyDescent="0.25">
      <c r="B774" s="136" t="s">
        <v>173</v>
      </c>
      <c r="C774" s="374" t="s">
        <v>173</v>
      </c>
      <c r="D774" s="375">
        <v>3</v>
      </c>
      <c r="E774" s="251">
        <v>5.88</v>
      </c>
      <c r="F774" s="225">
        <v>1.087</v>
      </c>
    </row>
    <row r="775" spans="2:6" x14ac:dyDescent="0.25">
      <c r="B775" s="136" t="s">
        <v>277</v>
      </c>
      <c r="C775" s="374" t="s">
        <v>277</v>
      </c>
      <c r="D775" s="375">
        <v>1</v>
      </c>
      <c r="E775" s="251">
        <v>6</v>
      </c>
      <c r="F775" s="225">
        <v>0.27179999999999999</v>
      </c>
    </row>
    <row r="776" spans="2:6" ht="15.75" thickBot="1" x14ac:dyDescent="0.3">
      <c r="B776" s="386" t="s">
        <v>309</v>
      </c>
      <c r="C776" s="389" t="s">
        <v>309</v>
      </c>
      <c r="D776" s="390">
        <v>1</v>
      </c>
      <c r="E776" s="391"/>
      <c r="F776" s="225">
        <v>1.087</v>
      </c>
    </row>
    <row r="777" spans="2:6" ht="15.75" thickBot="1" x14ac:dyDescent="0.3">
      <c r="B777" s="235" t="s">
        <v>325</v>
      </c>
      <c r="C777" s="369"/>
      <c r="D777" s="370"/>
      <c r="E777" s="371"/>
      <c r="F777" s="372"/>
    </row>
    <row r="778" spans="2:6" x14ac:dyDescent="0.25">
      <c r="B778" s="373" t="s">
        <v>150</v>
      </c>
      <c r="C778" s="374" t="s">
        <v>214</v>
      </c>
      <c r="D778" s="375"/>
      <c r="E778" s="251">
        <v>5.81</v>
      </c>
      <c r="F778" s="225">
        <v>21.74</v>
      </c>
    </row>
    <row r="779" spans="2:6" x14ac:dyDescent="0.25">
      <c r="B779" s="136" t="s">
        <v>277</v>
      </c>
      <c r="C779" s="374" t="s">
        <v>277</v>
      </c>
      <c r="D779" s="375">
        <v>1</v>
      </c>
      <c r="E779" s="251">
        <v>4</v>
      </c>
      <c r="F779" s="225">
        <v>0.27179999999999999</v>
      </c>
    </row>
    <row r="780" spans="2:6" ht="15.75" thickBot="1" x14ac:dyDescent="0.3">
      <c r="B780" s="386" t="s">
        <v>309</v>
      </c>
      <c r="C780" s="389" t="s">
        <v>309</v>
      </c>
      <c r="D780" s="390">
        <v>1</v>
      </c>
      <c r="E780" s="391"/>
      <c r="F780" s="225">
        <v>1.087</v>
      </c>
    </row>
    <row r="781" spans="2:6" ht="15.75" thickBot="1" x14ac:dyDescent="0.3">
      <c r="B781" s="246" t="s">
        <v>326</v>
      </c>
      <c r="C781" s="402"/>
      <c r="D781" s="403"/>
      <c r="E781" s="404"/>
      <c r="F781" s="405"/>
    </row>
    <row r="782" spans="2:6" x14ac:dyDescent="0.25">
      <c r="B782" s="373" t="s">
        <v>150</v>
      </c>
      <c r="C782" s="374" t="s">
        <v>151</v>
      </c>
      <c r="D782" s="375"/>
      <c r="E782" s="251">
        <v>51.29</v>
      </c>
      <c r="F782" s="225">
        <v>21.74</v>
      </c>
    </row>
    <row r="783" spans="2:6" x14ac:dyDescent="0.25">
      <c r="B783" s="373" t="s">
        <v>327</v>
      </c>
      <c r="C783" s="406" t="s">
        <v>691</v>
      </c>
      <c r="D783" s="375">
        <v>9</v>
      </c>
      <c r="E783" s="251"/>
      <c r="F783" s="225">
        <v>21.74</v>
      </c>
    </row>
    <row r="784" spans="2:6" x14ac:dyDescent="0.25">
      <c r="B784" s="373" t="s">
        <v>175</v>
      </c>
      <c r="C784" s="406" t="s">
        <v>692</v>
      </c>
      <c r="D784" s="375">
        <v>7</v>
      </c>
      <c r="E784" s="251"/>
      <c r="F784" s="225">
        <v>21.74</v>
      </c>
    </row>
    <row r="785" spans="2:6" x14ac:dyDescent="0.25">
      <c r="B785" s="373" t="s">
        <v>328</v>
      </c>
      <c r="C785" s="406" t="s">
        <v>328</v>
      </c>
      <c r="D785" s="375">
        <v>2</v>
      </c>
      <c r="E785" s="251"/>
      <c r="F785" s="225">
        <v>21.74</v>
      </c>
    </row>
    <row r="786" spans="2:6" x14ac:dyDescent="0.25">
      <c r="B786" s="373" t="s">
        <v>329</v>
      </c>
      <c r="C786" s="406" t="s">
        <v>692</v>
      </c>
      <c r="D786" s="375">
        <v>1</v>
      </c>
      <c r="E786" s="251"/>
      <c r="F786" s="225">
        <v>21.74</v>
      </c>
    </row>
    <row r="787" spans="2:6" x14ac:dyDescent="0.25">
      <c r="B787" s="136" t="s">
        <v>173</v>
      </c>
      <c r="C787" s="374" t="s">
        <v>173</v>
      </c>
      <c r="D787" s="375">
        <v>8</v>
      </c>
      <c r="E787" s="251">
        <v>15.68</v>
      </c>
      <c r="F787" s="225">
        <v>1.087</v>
      </c>
    </row>
    <row r="788" spans="2:6" ht="15.75" thickBot="1" x14ac:dyDescent="0.3">
      <c r="B788" s="386" t="s">
        <v>309</v>
      </c>
      <c r="C788" s="389" t="s">
        <v>309</v>
      </c>
      <c r="D788" s="390">
        <v>2</v>
      </c>
      <c r="E788" s="391"/>
      <c r="F788" s="225">
        <v>1.087</v>
      </c>
    </row>
    <row r="789" spans="2:6" ht="15.75" thickBot="1" x14ac:dyDescent="0.3">
      <c r="B789" s="235" t="s">
        <v>330</v>
      </c>
      <c r="C789" s="369"/>
      <c r="D789" s="370"/>
      <c r="E789" s="371"/>
      <c r="F789" s="372"/>
    </row>
    <row r="790" spans="2:6" x14ac:dyDescent="0.25">
      <c r="B790" s="373" t="s">
        <v>150</v>
      </c>
      <c r="C790" s="374" t="s">
        <v>214</v>
      </c>
      <c r="D790" s="375"/>
      <c r="E790" s="251">
        <v>39.97</v>
      </c>
      <c r="F790" s="225">
        <v>21.74</v>
      </c>
    </row>
    <row r="791" spans="2:6" ht="15.75" thickBot="1" x14ac:dyDescent="0.3">
      <c r="B791" s="136" t="s">
        <v>173</v>
      </c>
      <c r="C791" s="374" t="s">
        <v>173</v>
      </c>
      <c r="D791" s="375">
        <v>8</v>
      </c>
      <c r="E791" s="251">
        <v>1.96</v>
      </c>
      <c r="F791" s="225">
        <v>1.087</v>
      </c>
    </row>
    <row r="792" spans="2:6" ht="15.75" thickBot="1" x14ac:dyDescent="0.3">
      <c r="B792" s="235" t="s">
        <v>331</v>
      </c>
      <c r="C792" s="369"/>
      <c r="D792" s="370"/>
      <c r="E792" s="371"/>
      <c r="F792" s="372"/>
    </row>
    <row r="793" spans="2:6" x14ac:dyDescent="0.25">
      <c r="B793" s="377" t="s">
        <v>150</v>
      </c>
      <c r="C793" s="378" t="s">
        <v>151</v>
      </c>
      <c r="D793" s="379"/>
      <c r="E793" s="223">
        <v>2.21</v>
      </c>
      <c r="F793" s="224">
        <v>21.74</v>
      </c>
    </row>
    <row r="794" spans="2:6" x14ac:dyDescent="0.25">
      <c r="B794" s="373" t="s">
        <v>329</v>
      </c>
      <c r="C794" s="406" t="s">
        <v>692</v>
      </c>
      <c r="D794" s="375">
        <v>1</v>
      </c>
      <c r="E794" s="251"/>
      <c r="F794" s="225">
        <v>21.74</v>
      </c>
    </row>
    <row r="795" spans="2:6" ht="15.75" thickBot="1" x14ac:dyDescent="0.3">
      <c r="B795" s="136" t="s">
        <v>173</v>
      </c>
      <c r="C795" s="374" t="s">
        <v>173</v>
      </c>
      <c r="D795" s="375">
        <v>1</v>
      </c>
      <c r="E795" s="251">
        <v>1.96</v>
      </c>
      <c r="F795" s="225">
        <v>1.087</v>
      </c>
    </row>
    <row r="796" spans="2:6" ht="15.75" thickBot="1" x14ac:dyDescent="0.3">
      <c r="B796" s="227" t="s">
        <v>332</v>
      </c>
      <c r="C796" s="407"/>
      <c r="D796" s="408"/>
      <c r="E796" s="409"/>
      <c r="F796" s="410"/>
    </row>
    <row r="797" spans="2:6" x14ac:dyDescent="0.25">
      <c r="B797" s="373" t="s">
        <v>150</v>
      </c>
      <c r="C797" s="374" t="s">
        <v>151</v>
      </c>
      <c r="D797" s="375"/>
      <c r="E797" s="251">
        <v>82.11</v>
      </c>
      <c r="F797" s="225">
        <v>21.74</v>
      </c>
    </row>
    <row r="798" spans="2:6" x14ac:dyDescent="0.25">
      <c r="B798" s="144" t="s">
        <v>317</v>
      </c>
      <c r="C798" s="138" t="s">
        <v>317</v>
      </c>
      <c r="D798" s="375"/>
      <c r="E798" s="251">
        <v>1</v>
      </c>
      <c r="F798" s="225">
        <v>0.27179999999999999</v>
      </c>
    </row>
    <row r="799" spans="2:6" x14ac:dyDescent="0.25">
      <c r="B799" s="136" t="s">
        <v>277</v>
      </c>
      <c r="C799" s="374" t="s">
        <v>277</v>
      </c>
      <c r="D799" s="375">
        <v>1</v>
      </c>
      <c r="E799" s="251">
        <v>12</v>
      </c>
      <c r="F799" s="225">
        <v>0.27179999999999999</v>
      </c>
    </row>
    <row r="800" spans="2:6" ht="15.75" thickBot="1" x14ac:dyDescent="0.3">
      <c r="B800" s="386" t="s">
        <v>309</v>
      </c>
      <c r="C800" s="389" t="s">
        <v>309</v>
      </c>
      <c r="D800" s="390">
        <v>4</v>
      </c>
      <c r="E800" s="391"/>
      <c r="F800" s="225">
        <v>1.087</v>
      </c>
    </row>
    <row r="801" spans="2:6" ht="15.75" thickBot="1" x14ac:dyDescent="0.3">
      <c r="B801" s="227" t="s">
        <v>333</v>
      </c>
      <c r="C801" s="407"/>
      <c r="D801" s="408"/>
      <c r="E801" s="409"/>
      <c r="F801" s="410"/>
    </row>
    <row r="802" spans="2:6" x14ac:dyDescent="0.25">
      <c r="B802" s="373" t="s">
        <v>150</v>
      </c>
      <c r="C802" s="374" t="s">
        <v>151</v>
      </c>
      <c r="D802" s="375"/>
      <c r="E802" s="251">
        <v>5.49</v>
      </c>
      <c r="F802" s="225">
        <v>21.74</v>
      </c>
    </row>
    <row r="803" spans="2:6" x14ac:dyDescent="0.25">
      <c r="B803" s="136" t="s">
        <v>173</v>
      </c>
      <c r="C803" s="374" t="s">
        <v>173</v>
      </c>
      <c r="D803" s="375">
        <v>1</v>
      </c>
      <c r="E803" s="251">
        <v>1.96</v>
      </c>
      <c r="F803" s="225">
        <v>1.087</v>
      </c>
    </row>
    <row r="804" spans="2:6" ht="45.75" thickBot="1" x14ac:dyDescent="0.3">
      <c r="B804" s="411" t="s">
        <v>334</v>
      </c>
      <c r="C804" s="412" t="s">
        <v>375</v>
      </c>
      <c r="D804" s="375">
        <v>1</v>
      </c>
      <c r="E804" s="251"/>
      <c r="F804" s="225">
        <v>21.74</v>
      </c>
    </row>
    <row r="805" spans="2:6" ht="15.75" thickBot="1" x14ac:dyDescent="0.3">
      <c r="B805" s="301" t="s">
        <v>335</v>
      </c>
      <c r="C805" s="601"/>
      <c r="D805" s="302"/>
      <c r="E805" s="302"/>
      <c r="F805" s="303"/>
    </row>
    <row r="806" spans="2:6" ht="30.75" thickBot="1" x14ac:dyDescent="0.3">
      <c r="B806" s="364" t="s">
        <v>300</v>
      </c>
      <c r="C806" s="365" t="s">
        <v>146</v>
      </c>
      <c r="D806" s="366" t="s">
        <v>272</v>
      </c>
      <c r="E806" s="367" t="s">
        <v>148</v>
      </c>
      <c r="F806" s="368" t="s">
        <v>149</v>
      </c>
    </row>
    <row r="807" spans="2:6" ht="15.75" thickBot="1" x14ac:dyDescent="0.3">
      <c r="B807" s="235" t="s">
        <v>336</v>
      </c>
      <c r="C807" s="369"/>
      <c r="D807" s="370"/>
      <c r="E807" s="371"/>
      <c r="F807" s="372"/>
    </row>
    <row r="808" spans="2:6" x14ac:dyDescent="0.25">
      <c r="B808" s="373" t="s">
        <v>150</v>
      </c>
      <c r="C808" s="374" t="s">
        <v>151</v>
      </c>
      <c r="D808" s="375"/>
      <c r="E808" s="251">
        <v>78.349999999999994</v>
      </c>
      <c r="F808" s="225">
        <v>21.74</v>
      </c>
    </row>
    <row r="809" spans="2:6" x14ac:dyDescent="0.25">
      <c r="B809" s="136" t="s">
        <v>173</v>
      </c>
      <c r="C809" s="374" t="s">
        <v>173</v>
      </c>
      <c r="D809" s="375">
        <v>2</v>
      </c>
      <c r="E809" s="251">
        <v>3.92</v>
      </c>
      <c r="F809" s="225">
        <v>1.087</v>
      </c>
    </row>
    <row r="810" spans="2:6" x14ac:dyDescent="0.25">
      <c r="B810" s="136" t="s">
        <v>337</v>
      </c>
      <c r="C810" s="406" t="s">
        <v>337</v>
      </c>
      <c r="D810" s="375">
        <v>4</v>
      </c>
      <c r="E810" s="251"/>
      <c r="F810" s="225">
        <v>21.74</v>
      </c>
    </row>
    <row r="811" spans="2:6" x14ac:dyDescent="0.25">
      <c r="B811" s="136" t="s">
        <v>277</v>
      </c>
      <c r="C811" s="374" t="s">
        <v>277</v>
      </c>
      <c r="D811" s="375">
        <v>1</v>
      </c>
      <c r="E811" s="251">
        <v>6</v>
      </c>
      <c r="F811" s="225">
        <v>0.27179999999999999</v>
      </c>
    </row>
    <row r="812" spans="2:6" ht="15.75" thickBot="1" x14ac:dyDescent="0.3">
      <c r="B812" s="386" t="s">
        <v>309</v>
      </c>
      <c r="C812" s="389" t="s">
        <v>309</v>
      </c>
      <c r="D812" s="390">
        <v>1</v>
      </c>
      <c r="E812" s="391"/>
      <c r="F812" s="225">
        <v>1.087</v>
      </c>
    </row>
    <row r="813" spans="2:6" ht="15.75" thickBot="1" x14ac:dyDescent="0.3">
      <c r="B813" s="235" t="s">
        <v>338</v>
      </c>
      <c r="C813" s="369"/>
      <c r="D813" s="370"/>
      <c r="E813" s="371"/>
      <c r="F813" s="372"/>
    </row>
    <row r="814" spans="2:6" x14ac:dyDescent="0.25">
      <c r="B814" s="373" t="s">
        <v>150</v>
      </c>
      <c r="C814" s="374" t="s">
        <v>151</v>
      </c>
      <c r="D814" s="375"/>
      <c r="E814" s="251">
        <v>7.1</v>
      </c>
      <c r="F814" s="225">
        <v>21.74</v>
      </c>
    </row>
    <row r="815" spans="2:6" x14ac:dyDescent="0.25">
      <c r="B815" s="136" t="s">
        <v>173</v>
      </c>
      <c r="C815" s="374" t="s">
        <v>173</v>
      </c>
      <c r="D815" s="375">
        <v>2</v>
      </c>
      <c r="E815" s="251">
        <v>3.92</v>
      </c>
      <c r="F815" s="225">
        <v>1.087</v>
      </c>
    </row>
    <row r="816" spans="2:6" ht="15.75" thickBot="1" x14ac:dyDescent="0.3">
      <c r="B816" s="386" t="s">
        <v>309</v>
      </c>
      <c r="C816" s="389" t="s">
        <v>309</v>
      </c>
      <c r="D816" s="390">
        <v>1</v>
      </c>
      <c r="E816" s="391"/>
      <c r="F816" s="225">
        <v>1.087</v>
      </c>
    </row>
    <row r="817" spans="2:6" ht="15.75" thickBot="1" x14ac:dyDescent="0.3">
      <c r="B817" s="235" t="s">
        <v>339</v>
      </c>
      <c r="C817" s="369"/>
      <c r="D817" s="370"/>
      <c r="E817" s="371"/>
      <c r="F817" s="372"/>
    </row>
    <row r="818" spans="2:6" x14ac:dyDescent="0.25">
      <c r="B818" s="373" t="s">
        <v>150</v>
      </c>
      <c r="C818" s="374" t="s">
        <v>151</v>
      </c>
      <c r="D818" s="375"/>
      <c r="E818" s="251">
        <v>110.73</v>
      </c>
      <c r="F818" s="225">
        <v>21.74</v>
      </c>
    </row>
    <row r="819" spans="2:6" x14ac:dyDescent="0.25">
      <c r="B819" s="136" t="s">
        <v>173</v>
      </c>
      <c r="C819" s="374" t="s">
        <v>173</v>
      </c>
      <c r="D819" s="375">
        <v>1</v>
      </c>
      <c r="E819" s="251">
        <v>1.96</v>
      </c>
      <c r="F819" s="225">
        <v>1.087</v>
      </c>
    </row>
    <row r="820" spans="2:6" ht="15.75" thickBot="1" x14ac:dyDescent="0.3">
      <c r="B820" s="144" t="s">
        <v>337</v>
      </c>
      <c r="C820" s="138" t="s">
        <v>337</v>
      </c>
      <c r="D820" s="375">
        <v>4</v>
      </c>
      <c r="E820" s="251"/>
      <c r="F820" s="225">
        <v>21.74</v>
      </c>
    </row>
    <row r="821" spans="2:6" ht="15.75" thickBot="1" x14ac:dyDescent="0.3">
      <c r="B821" s="235" t="s">
        <v>340</v>
      </c>
      <c r="C821" s="413"/>
      <c r="D821" s="370"/>
      <c r="E821" s="371"/>
      <c r="F821" s="372"/>
    </row>
    <row r="822" spans="2:6" x14ac:dyDescent="0.25">
      <c r="B822" s="373" t="s">
        <v>150</v>
      </c>
      <c r="C822" s="374" t="s">
        <v>151</v>
      </c>
      <c r="D822" s="375"/>
      <c r="E822" s="251">
        <v>8.85</v>
      </c>
      <c r="F822" s="225">
        <v>21.74</v>
      </c>
    </row>
    <row r="823" spans="2:6" x14ac:dyDescent="0.25">
      <c r="B823" s="136" t="s">
        <v>173</v>
      </c>
      <c r="C823" s="374" t="s">
        <v>173</v>
      </c>
      <c r="D823" s="375">
        <v>1</v>
      </c>
      <c r="E823" s="251">
        <v>1.96</v>
      </c>
      <c r="F823" s="225">
        <v>1.087</v>
      </c>
    </row>
    <row r="824" spans="2:6" ht="15.75" thickBot="1" x14ac:dyDescent="0.3">
      <c r="B824" s="386" t="s">
        <v>309</v>
      </c>
      <c r="C824" s="389" t="s">
        <v>309</v>
      </c>
      <c r="D824" s="390">
        <v>1</v>
      </c>
      <c r="E824" s="391"/>
      <c r="F824" s="225">
        <v>1.087</v>
      </c>
    </row>
    <row r="825" spans="2:6" ht="15.75" thickBot="1" x14ac:dyDescent="0.3">
      <c r="B825" s="235" t="s">
        <v>341</v>
      </c>
      <c r="C825" s="369"/>
      <c r="D825" s="370"/>
      <c r="E825" s="371"/>
      <c r="F825" s="372"/>
    </row>
    <row r="826" spans="2:6" x14ac:dyDescent="0.25">
      <c r="B826" s="373" t="s">
        <v>150</v>
      </c>
      <c r="C826" s="374" t="s">
        <v>151</v>
      </c>
      <c r="D826" s="375"/>
      <c r="E826" s="251">
        <v>28.19</v>
      </c>
      <c r="F826" s="225">
        <v>21.74</v>
      </c>
    </row>
    <row r="827" spans="2:6" x14ac:dyDescent="0.25">
      <c r="B827" s="136" t="s">
        <v>173</v>
      </c>
      <c r="C827" s="374" t="s">
        <v>173</v>
      </c>
      <c r="D827" s="375">
        <v>1</v>
      </c>
      <c r="E827" s="251">
        <v>1.96</v>
      </c>
      <c r="F827" s="225">
        <v>1.087</v>
      </c>
    </row>
    <row r="828" spans="2:6" x14ac:dyDescent="0.25">
      <c r="B828" s="136" t="s">
        <v>277</v>
      </c>
      <c r="C828" s="374" t="s">
        <v>277</v>
      </c>
      <c r="D828" s="375">
        <v>1</v>
      </c>
      <c r="E828" s="251">
        <v>8</v>
      </c>
      <c r="F828" s="225">
        <v>0.27179999999999999</v>
      </c>
    </row>
    <row r="829" spans="2:6" ht="15.75" thickBot="1" x14ac:dyDescent="0.3">
      <c r="B829" s="386" t="s">
        <v>309</v>
      </c>
      <c r="C829" s="389" t="s">
        <v>309</v>
      </c>
      <c r="D829" s="390">
        <v>1</v>
      </c>
      <c r="E829" s="391"/>
      <c r="F829" s="225">
        <v>1.087</v>
      </c>
    </row>
    <row r="830" spans="2:6" ht="15.75" thickBot="1" x14ac:dyDescent="0.3">
      <c r="B830" s="235" t="s">
        <v>342</v>
      </c>
      <c r="C830" s="369"/>
      <c r="D830" s="370"/>
      <c r="E830" s="371"/>
      <c r="F830" s="372"/>
    </row>
    <row r="831" spans="2:6" x14ac:dyDescent="0.25">
      <c r="B831" s="373" t="s">
        <v>150</v>
      </c>
      <c r="C831" s="374" t="s">
        <v>151</v>
      </c>
      <c r="D831" s="375"/>
      <c r="E831" s="251">
        <v>38.17</v>
      </c>
      <c r="F831" s="225">
        <v>21.74</v>
      </c>
    </row>
    <row r="832" spans="2:6" x14ac:dyDescent="0.25">
      <c r="B832" s="136" t="s">
        <v>173</v>
      </c>
      <c r="C832" s="374" t="s">
        <v>173</v>
      </c>
      <c r="D832" s="375">
        <v>2</v>
      </c>
      <c r="E832" s="251">
        <v>3.92</v>
      </c>
      <c r="F832" s="225">
        <v>1.087</v>
      </c>
    </row>
    <row r="833" spans="2:6" x14ac:dyDescent="0.25">
      <c r="B833" s="136" t="s">
        <v>277</v>
      </c>
      <c r="C833" s="374" t="s">
        <v>277</v>
      </c>
      <c r="D833" s="375">
        <v>1</v>
      </c>
      <c r="E833" s="251">
        <v>12</v>
      </c>
      <c r="F833" s="225">
        <v>0.27179999999999999</v>
      </c>
    </row>
    <row r="834" spans="2:6" ht="15.75" thickBot="1" x14ac:dyDescent="0.3">
      <c r="B834" s="386" t="s">
        <v>309</v>
      </c>
      <c r="C834" s="389" t="s">
        <v>309</v>
      </c>
      <c r="D834" s="390">
        <v>1</v>
      </c>
      <c r="E834" s="391"/>
      <c r="F834" s="225">
        <v>1.087</v>
      </c>
    </row>
    <row r="835" spans="2:6" ht="15.75" thickBot="1" x14ac:dyDescent="0.3">
      <c r="B835" s="235" t="s">
        <v>343</v>
      </c>
      <c r="C835" s="369"/>
      <c r="D835" s="370"/>
      <c r="E835" s="371"/>
      <c r="F835" s="372"/>
    </row>
    <row r="836" spans="2:6" ht="15.75" thickBot="1" x14ac:dyDescent="0.3">
      <c r="B836" s="136" t="s">
        <v>173</v>
      </c>
      <c r="C836" s="374" t="s">
        <v>173</v>
      </c>
      <c r="D836" s="375">
        <v>2</v>
      </c>
      <c r="E836" s="251">
        <v>3.92</v>
      </c>
      <c r="F836" s="225">
        <v>1.087</v>
      </c>
    </row>
    <row r="837" spans="2:6" ht="15.75" thickBot="1" x14ac:dyDescent="0.3">
      <c r="B837" s="235" t="s">
        <v>717</v>
      </c>
      <c r="C837" s="369"/>
      <c r="D837" s="370"/>
      <c r="E837" s="414"/>
      <c r="F837" s="415"/>
    </row>
    <row r="838" spans="2:6" x14ac:dyDescent="0.25">
      <c r="B838" s="373" t="s">
        <v>150</v>
      </c>
      <c r="C838" s="374" t="s">
        <v>214</v>
      </c>
      <c r="D838" s="375"/>
      <c r="E838" s="251">
        <v>23.62</v>
      </c>
      <c r="F838" s="225">
        <v>21.74</v>
      </c>
    </row>
    <row r="839" spans="2:6" x14ac:dyDescent="0.25">
      <c r="B839" s="136" t="s">
        <v>173</v>
      </c>
      <c r="C839" s="374" t="s">
        <v>173</v>
      </c>
      <c r="D839" s="375">
        <v>1</v>
      </c>
      <c r="E839" s="251">
        <v>1.96</v>
      </c>
      <c r="F839" s="225">
        <v>1.087</v>
      </c>
    </row>
    <row r="840" spans="2:6" x14ac:dyDescent="0.25">
      <c r="B840" s="144" t="s">
        <v>317</v>
      </c>
      <c r="C840" s="138" t="s">
        <v>317</v>
      </c>
      <c r="D840" s="375"/>
      <c r="E840" s="251">
        <v>4.8</v>
      </c>
      <c r="F840" s="225">
        <v>0.27179999999999999</v>
      </c>
    </row>
    <row r="841" spans="2:6" x14ac:dyDescent="0.25">
      <c r="B841" s="136" t="s">
        <v>277</v>
      </c>
      <c r="C841" s="374" t="s">
        <v>277</v>
      </c>
      <c r="D841" s="375">
        <v>1</v>
      </c>
      <c r="E841" s="251">
        <v>6</v>
      </c>
      <c r="F841" s="225">
        <v>0.27179999999999999</v>
      </c>
    </row>
    <row r="842" spans="2:6" ht="15.75" thickBot="1" x14ac:dyDescent="0.3">
      <c r="B842" s="386" t="s">
        <v>309</v>
      </c>
      <c r="C842" s="389" t="s">
        <v>309</v>
      </c>
      <c r="D842" s="390">
        <v>1</v>
      </c>
      <c r="E842" s="391"/>
      <c r="F842" s="225">
        <v>1.087</v>
      </c>
    </row>
    <row r="843" spans="2:6" ht="15.75" thickBot="1" x14ac:dyDescent="0.3">
      <c r="B843" s="235" t="s">
        <v>718</v>
      </c>
      <c r="C843" s="369"/>
      <c r="D843" s="370"/>
      <c r="E843" s="414"/>
      <c r="F843" s="415"/>
    </row>
    <row r="844" spans="2:6" x14ac:dyDescent="0.25">
      <c r="B844" s="373" t="s">
        <v>150</v>
      </c>
      <c r="C844" s="374" t="s">
        <v>214</v>
      </c>
      <c r="D844" s="375"/>
      <c r="E844" s="251">
        <v>23.61</v>
      </c>
      <c r="F844" s="225">
        <v>21.74</v>
      </c>
    </row>
    <row r="845" spans="2:6" x14ac:dyDescent="0.25">
      <c r="B845" s="136" t="s">
        <v>173</v>
      </c>
      <c r="C845" s="374" t="s">
        <v>173</v>
      </c>
      <c r="D845" s="375">
        <v>1</v>
      </c>
      <c r="E845" s="251">
        <v>1.96</v>
      </c>
      <c r="F845" s="225">
        <v>1.087</v>
      </c>
    </row>
    <row r="846" spans="2:6" x14ac:dyDescent="0.25">
      <c r="B846" s="144" t="s">
        <v>317</v>
      </c>
      <c r="C846" s="138" t="s">
        <v>317</v>
      </c>
      <c r="D846" s="375"/>
      <c r="E846" s="251">
        <v>4.8</v>
      </c>
      <c r="F846" s="225">
        <v>4.3479999999999999</v>
      </c>
    </row>
    <row r="847" spans="2:6" x14ac:dyDescent="0.25">
      <c r="B847" s="136" t="s">
        <v>277</v>
      </c>
      <c r="C847" s="374" t="s">
        <v>277</v>
      </c>
      <c r="D847" s="375">
        <v>1</v>
      </c>
      <c r="E847" s="251">
        <v>6</v>
      </c>
      <c r="F847" s="225">
        <v>0.27179999999999999</v>
      </c>
    </row>
    <row r="848" spans="2:6" ht="15.75" thickBot="1" x14ac:dyDescent="0.3">
      <c r="B848" s="386" t="s">
        <v>309</v>
      </c>
      <c r="C848" s="389" t="s">
        <v>309</v>
      </c>
      <c r="D848" s="390">
        <v>1</v>
      </c>
      <c r="E848" s="391"/>
      <c r="F848" s="225">
        <v>1.087</v>
      </c>
    </row>
    <row r="849" spans="2:6" ht="15.75" thickBot="1" x14ac:dyDescent="0.3">
      <c r="B849" s="397" t="s">
        <v>719</v>
      </c>
      <c r="C849" s="398"/>
      <c r="D849" s="399"/>
      <c r="E849" s="400"/>
      <c r="F849" s="401"/>
    </row>
    <row r="850" spans="2:6" x14ac:dyDescent="0.25">
      <c r="B850" s="373" t="s">
        <v>150</v>
      </c>
      <c r="C850" s="374" t="s">
        <v>214</v>
      </c>
      <c r="D850" s="375"/>
      <c r="E850" s="251">
        <v>23.66</v>
      </c>
      <c r="F850" s="225">
        <v>21.74</v>
      </c>
    </row>
    <row r="851" spans="2:6" x14ac:dyDescent="0.25">
      <c r="B851" s="136" t="s">
        <v>173</v>
      </c>
      <c r="C851" s="374" t="s">
        <v>173</v>
      </c>
      <c r="D851" s="375">
        <v>2</v>
      </c>
      <c r="E851" s="251">
        <v>3.92</v>
      </c>
      <c r="F851" s="225">
        <v>1.087</v>
      </c>
    </row>
    <row r="852" spans="2:6" x14ac:dyDescent="0.25">
      <c r="B852" s="144" t="s">
        <v>317</v>
      </c>
      <c r="C852" s="138" t="s">
        <v>317</v>
      </c>
      <c r="D852" s="375"/>
      <c r="E852" s="251">
        <v>4.8</v>
      </c>
      <c r="F852" s="225">
        <v>0.27179999999999999</v>
      </c>
    </row>
    <row r="853" spans="2:6" x14ac:dyDescent="0.25">
      <c r="B853" s="136" t="s">
        <v>277</v>
      </c>
      <c r="C853" s="374" t="s">
        <v>277</v>
      </c>
      <c r="D853" s="375">
        <v>1</v>
      </c>
      <c r="E853" s="251">
        <v>6</v>
      </c>
      <c r="F853" s="225">
        <v>0.27179999999999999</v>
      </c>
    </row>
    <row r="854" spans="2:6" ht="15.75" thickBot="1" x14ac:dyDescent="0.3">
      <c r="B854" s="386" t="s">
        <v>309</v>
      </c>
      <c r="C854" s="389" t="s">
        <v>309</v>
      </c>
      <c r="D854" s="390">
        <v>1</v>
      </c>
      <c r="E854" s="391"/>
      <c r="F854" s="225">
        <v>1.087</v>
      </c>
    </row>
    <row r="855" spans="2:6" ht="15.75" thickBot="1" x14ac:dyDescent="0.3">
      <c r="B855" s="397" t="s">
        <v>344</v>
      </c>
      <c r="C855" s="398"/>
      <c r="D855" s="399"/>
      <c r="E855" s="400"/>
      <c r="F855" s="401"/>
    </row>
    <row r="856" spans="2:6" x14ac:dyDescent="0.25">
      <c r="B856" s="373" t="s">
        <v>150</v>
      </c>
      <c r="C856" s="374" t="s">
        <v>214</v>
      </c>
      <c r="D856" s="375"/>
      <c r="E856" s="251">
        <v>23.61</v>
      </c>
      <c r="F856" s="225">
        <v>21.74</v>
      </c>
    </row>
    <row r="857" spans="2:6" x14ac:dyDescent="0.25">
      <c r="B857" s="136" t="s">
        <v>173</v>
      </c>
      <c r="C857" s="374" t="s">
        <v>173</v>
      </c>
      <c r="D857" s="375">
        <v>1</v>
      </c>
      <c r="E857" s="251">
        <v>1.96</v>
      </c>
      <c r="F857" s="225">
        <v>1.087</v>
      </c>
    </row>
    <row r="858" spans="2:6" x14ac:dyDescent="0.25">
      <c r="B858" s="144" t="s">
        <v>317</v>
      </c>
      <c r="C858" s="138" t="s">
        <v>317</v>
      </c>
      <c r="D858" s="375"/>
      <c r="E858" s="251">
        <v>4.8</v>
      </c>
      <c r="F858" s="225">
        <v>0.27179999999999999</v>
      </c>
    </row>
    <row r="859" spans="2:6" x14ac:dyDescent="0.25">
      <c r="B859" s="136" t="s">
        <v>277</v>
      </c>
      <c r="C859" s="374" t="s">
        <v>277</v>
      </c>
      <c r="D859" s="375">
        <v>1</v>
      </c>
      <c r="E859" s="251">
        <v>6</v>
      </c>
      <c r="F859" s="225">
        <v>0.27179999999999999</v>
      </c>
    </row>
    <row r="860" spans="2:6" ht="15.75" thickBot="1" x14ac:dyDescent="0.3">
      <c r="B860" s="386" t="s">
        <v>309</v>
      </c>
      <c r="C860" s="389" t="s">
        <v>309</v>
      </c>
      <c r="D860" s="390">
        <v>1</v>
      </c>
      <c r="E860" s="391"/>
      <c r="F860" s="225">
        <v>1.087</v>
      </c>
    </row>
    <row r="861" spans="2:6" ht="15.75" thickBot="1" x14ac:dyDescent="0.3">
      <c r="B861" s="397" t="s">
        <v>345</v>
      </c>
      <c r="C861" s="398"/>
      <c r="D861" s="399"/>
      <c r="E861" s="400"/>
      <c r="F861" s="401"/>
    </row>
    <row r="862" spans="2:6" x14ac:dyDescent="0.25">
      <c r="B862" s="373" t="s">
        <v>150</v>
      </c>
      <c r="C862" s="374" t="s">
        <v>214</v>
      </c>
      <c r="D862" s="375"/>
      <c r="E862" s="251">
        <v>23.61</v>
      </c>
      <c r="F862" s="225">
        <v>21.74</v>
      </c>
    </row>
    <row r="863" spans="2:6" x14ac:dyDescent="0.25">
      <c r="B863" s="136" t="s">
        <v>173</v>
      </c>
      <c r="C863" s="374" t="s">
        <v>173</v>
      </c>
      <c r="D863" s="375">
        <v>2</v>
      </c>
      <c r="E863" s="251">
        <v>3.92</v>
      </c>
      <c r="F863" s="225">
        <v>1.087</v>
      </c>
    </row>
    <row r="864" spans="2:6" x14ac:dyDescent="0.25">
      <c r="B864" s="144" t="s">
        <v>317</v>
      </c>
      <c r="C864" s="138" t="s">
        <v>317</v>
      </c>
      <c r="D864" s="375"/>
      <c r="E864" s="251">
        <v>1</v>
      </c>
      <c r="F864" s="225">
        <v>0.27179999999999999</v>
      </c>
    </row>
    <row r="865" spans="2:6" x14ac:dyDescent="0.25">
      <c r="B865" s="136" t="s">
        <v>277</v>
      </c>
      <c r="C865" s="374" t="s">
        <v>277</v>
      </c>
      <c r="D865" s="375">
        <v>1</v>
      </c>
      <c r="E865" s="251">
        <v>6</v>
      </c>
      <c r="F865" s="225">
        <v>0.27179999999999999</v>
      </c>
    </row>
    <row r="866" spans="2:6" ht="15.75" thickBot="1" x14ac:dyDescent="0.3">
      <c r="B866" s="386" t="s">
        <v>309</v>
      </c>
      <c r="C866" s="389" t="s">
        <v>309</v>
      </c>
      <c r="D866" s="390">
        <v>1</v>
      </c>
      <c r="E866" s="391"/>
      <c r="F866" s="225">
        <v>1.087</v>
      </c>
    </row>
    <row r="867" spans="2:6" ht="15.75" thickBot="1" x14ac:dyDescent="0.3">
      <c r="B867" s="235" t="s">
        <v>346</v>
      </c>
      <c r="C867" s="369"/>
      <c r="D867" s="370"/>
      <c r="E867" s="371"/>
      <c r="F867" s="372"/>
    </row>
    <row r="868" spans="2:6" x14ac:dyDescent="0.25">
      <c r="B868" s="373" t="s">
        <v>150</v>
      </c>
      <c r="C868" s="374" t="s">
        <v>214</v>
      </c>
      <c r="D868" s="375"/>
      <c r="E868" s="251">
        <v>23.61</v>
      </c>
      <c r="F868" s="225">
        <v>21.74</v>
      </c>
    </row>
    <row r="869" spans="2:6" x14ac:dyDescent="0.25">
      <c r="B869" s="136" t="s">
        <v>173</v>
      </c>
      <c r="C869" s="374" t="s">
        <v>173</v>
      </c>
      <c r="D869" s="375">
        <v>1</v>
      </c>
      <c r="E869" s="251">
        <v>1.96</v>
      </c>
      <c r="F869" s="225">
        <v>1.087</v>
      </c>
    </row>
    <row r="870" spans="2:6" x14ac:dyDescent="0.25">
      <c r="B870" s="144" t="s">
        <v>317</v>
      </c>
      <c r="C870" s="138" t="s">
        <v>317</v>
      </c>
      <c r="D870" s="375"/>
      <c r="E870" s="251">
        <v>4.8</v>
      </c>
      <c r="F870" s="225">
        <v>0.27179999999999999</v>
      </c>
    </row>
    <row r="871" spans="2:6" x14ac:dyDescent="0.25">
      <c r="B871" s="136" t="s">
        <v>277</v>
      </c>
      <c r="C871" s="374" t="s">
        <v>277</v>
      </c>
      <c r="D871" s="375">
        <v>1</v>
      </c>
      <c r="E871" s="251">
        <v>6</v>
      </c>
      <c r="F871" s="225">
        <v>0.27179999999999999</v>
      </c>
    </row>
    <row r="872" spans="2:6" ht="15.75" thickBot="1" x14ac:dyDescent="0.3">
      <c r="B872" s="386" t="s">
        <v>309</v>
      </c>
      <c r="C872" s="389" t="s">
        <v>309</v>
      </c>
      <c r="D872" s="390">
        <v>1</v>
      </c>
      <c r="E872" s="391"/>
      <c r="F872" s="225">
        <v>1.087</v>
      </c>
    </row>
    <row r="873" spans="2:6" ht="15.75" thickBot="1" x14ac:dyDescent="0.3">
      <c r="B873" s="397" t="s">
        <v>347</v>
      </c>
      <c r="C873" s="398"/>
      <c r="D873" s="399"/>
      <c r="E873" s="400"/>
      <c r="F873" s="401"/>
    </row>
    <row r="874" spans="2:6" x14ac:dyDescent="0.25">
      <c r="B874" s="373" t="s">
        <v>150</v>
      </c>
      <c r="C874" s="374" t="s">
        <v>214</v>
      </c>
      <c r="D874" s="375"/>
      <c r="E874" s="251">
        <v>23.61</v>
      </c>
      <c r="F874" s="225">
        <v>21.74</v>
      </c>
    </row>
    <row r="875" spans="2:6" x14ac:dyDescent="0.25">
      <c r="B875" s="136" t="s">
        <v>173</v>
      </c>
      <c r="C875" s="374" t="s">
        <v>173</v>
      </c>
      <c r="D875" s="375">
        <v>1</v>
      </c>
      <c r="E875" s="251">
        <v>1.96</v>
      </c>
      <c r="F875" s="225">
        <v>1.087</v>
      </c>
    </row>
    <row r="876" spans="2:6" x14ac:dyDescent="0.25">
      <c r="B876" s="144" t="s">
        <v>317</v>
      </c>
      <c r="C876" s="138" t="s">
        <v>317</v>
      </c>
      <c r="D876" s="375"/>
      <c r="E876" s="251">
        <v>4.8</v>
      </c>
      <c r="F876" s="225">
        <v>0.27179999999999999</v>
      </c>
    </row>
    <row r="877" spans="2:6" x14ac:dyDescent="0.25">
      <c r="B877" s="136" t="s">
        <v>277</v>
      </c>
      <c r="C877" s="374" t="s">
        <v>277</v>
      </c>
      <c r="D877" s="375">
        <v>1</v>
      </c>
      <c r="E877" s="251">
        <v>6</v>
      </c>
      <c r="F877" s="225">
        <v>0.27179999999999999</v>
      </c>
    </row>
    <row r="878" spans="2:6" ht="15.75" thickBot="1" x14ac:dyDescent="0.3">
      <c r="B878" s="386" t="s">
        <v>309</v>
      </c>
      <c r="C878" s="389" t="s">
        <v>309</v>
      </c>
      <c r="D878" s="390">
        <v>1</v>
      </c>
      <c r="E878" s="391"/>
      <c r="F878" s="225">
        <v>1.087</v>
      </c>
    </row>
    <row r="879" spans="2:6" ht="15.75" thickBot="1" x14ac:dyDescent="0.3">
      <c r="B879" s="397" t="s">
        <v>348</v>
      </c>
      <c r="C879" s="398"/>
      <c r="D879" s="399"/>
      <c r="E879" s="400"/>
      <c r="F879" s="401"/>
    </row>
    <row r="880" spans="2:6" x14ac:dyDescent="0.25">
      <c r="B880" s="373" t="s">
        <v>150</v>
      </c>
      <c r="C880" s="374" t="s">
        <v>214</v>
      </c>
      <c r="D880" s="375"/>
      <c r="E880" s="251">
        <v>23.61</v>
      </c>
      <c r="F880" s="225">
        <v>21.74</v>
      </c>
    </row>
    <row r="881" spans="2:6" x14ac:dyDescent="0.25">
      <c r="B881" s="136" t="s">
        <v>173</v>
      </c>
      <c r="C881" s="374" t="s">
        <v>173</v>
      </c>
      <c r="D881" s="375">
        <v>1</v>
      </c>
      <c r="E881" s="251">
        <v>1.96</v>
      </c>
      <c r="F881" s="225">
        <v>1.087</v>
      </c>
    </row>
    <row r="882" spans="2:6" x14ac:dyDescent="0.25">
      <c r="B882" s="144" t="s">
        <v>317</v>
      </c>
      <c r="C882" s="138" t="s">
        <v>317</v>
      </c>
      <c r="D882" s="375"/>
      <c r="E882" s="251">
        <v>4.8</v>
      </c>
      <c r="F882" s="225">
        <v>4.3479999999999999</v>
      </c>
    </row>
    <row r="883" spans="2:6" x14ac:dyDescent="0.25">
      <c r="B883" s="136" t="s">
        <v>277</v>
      </c>
      <c r="C883" s="374" t="s">
        <v>277</v>
      </c>
      <c r="D883" s="375">
        <v>1</v>
      </c>
      <c r="E883" s="251">
        <v>6</v>
      </c>
      <c r="F883" s="225">
        <v>0.27179999999999999</v>
      </c>
    </row>
    <row r="884" spans="2:6" ht="15.75" thickBot="1" x14ac:dyDescent="0.3">
      <c r="B884" s="386" t="s">
        <v>309</v>
      </c>
      <c r="C884" s="389" t="s">
        <v>309</v>
      </c>
      <c r="D884" s="390">
        <v>1</v>
      </c>
      <c r="E884" s="391"/>
      <c r="F884" s="225">
        <v>1.087</v>
      </c>
    </row>
    <row r="885" spans="2:6" ht="15.75" thickBot="1" x14ac:dyDescent="0.3">
      <c r="B885" s="215" t="s">
        <v>349</v>
      </c>
      <c r="C885" s="381"/>
      <c r="D885" s="382"/>
      <c r="E885" s="383"/>
      <c r="F885" s="384"/>
    </row>
    <row r="886" spans="2:6" ht="15.75" thickBot="1" x14ac:dyDescent="0.3">
      <c r="B886" s="373" t="s">
        <v>150</v>
      </c>
      <c r="C886" s="374" t="s">
        <v>214</v>
      </c>
      <c r="D886" s="375"/>
      <c r="E886" s="251">
        <v>2.7</v>
      </c>
      <c r="F886" s="225">
        <v>0.36230000000000001</v>
      </c>
    </row>
    <row r="887" spans="2:6" ht="15.75" thickBot="1" x14ac:dyDescent="0.3">
      <c r="B887" s="215" t="s">
        <v>350</v>
      </c>
      <c r="C887" s="381"/>
      <c r="D887" s="382"/>
      <c r="E887" s="383"/>
      <c r="F887" s="384"/>
    </row>
    <row r="888" spans="2:6" ht="15.75" thickBot="1" x14ac:dyDescent="0.3">
      <c r="B888" s="373" t="s">
        <v>150</v>
      </c>
      <c r="C888" s="374" t="s">
        <v>214</v>
      </c>
      <c r="D888" s="375"/>
      <c r="E888" s="251">
        <v>2.7</v>
      </c>
      <c r="F888" s="225">
        <v>0.36230000000000001</v>
      </c>
    </row>
    <row r="889" spans="2:6" ht="15.75" thickBot="1" x14ac:dyDescent="0.3">
      <c r="B889" s="215" t="s">
        <v>351</v>
      </c>
      <c r="C889" s="381"/>
      <c r="D889" s="382"/>
      <c r="E889" s="383"/>
      <c r="F889" s="384"/>
    </row>
    <row r="890" spans="2:6" ht="15.75" thickBot="1" x14ac:dyDescent="0.3">
      <c r="B890" s="373" t="s">
        <v>150</v>
      </c>
      <c r="C890" s="374" t="s">
        <v>214</v>
      </c>
      <c r="D890" s="375"/>
      <c r="E890" s="251">
        <v>4.05</v>
      </c>
      <c r="F890" s="225">
        <v>0.36230000000000001</v>
      </c>
    </row>
    <row r="891" spans="2:6" ht="15.75" thickBot="1" x14ac:dyDescent="0.3">
      <c r="B891" s="215" t="s">
        <v>352</v>
      </c>
      <c r="C891" s="381"/>
      <c r="D891" s="382"/>
      <c r="E891" s="383"/>
      <c r="F891" s="384"/>
    </row>
    <row r="892" spans="2:6" ht="15.75" thickBot="1" x14ac:dyDescent="0.3">
      <c r="B892" s="373" t="s">
        <v>150</v>
      </c>
      <c r="C892" s="374" t="s">
        <v>214</v>
      </c>
      <c r="D892" s="375"/>
      <c r="E892" s="251">
        <v>4.05</v>
      </c>
      <c r="F892" s="225">
        <v>0.36230000000000001</v>
      </c>
    </row>
    <row r="893" spans="2:6" ht="15.75" thickBot="1" x14ac:dyDescent="0.3">
      <c r="B893" s="397" t="s">
        <v>353</v>
      </c>
      <c r="C893" s="398"/>
      <c r="D893" s="399"/>
      <c r="E893" s="400"/>
      <c r="F893" s="401"/>
    </row>
    <row r="894" spans="2:6" x14ac:dyDescent="0.25">
      <c r="B894" s="373" t="s">
        <v>150</v>
      </c>
      <c r="C894" s="374" t="s">
        <v>322</v>
      </c>
      <c r="D894" s="375"/>
      <c r="E894" s="251">
        <v>46.09</v>
      </c>
      <c r="F894" s="225">
        <v>21.74</v>
      </c>
    </row>
    <row r="895" spans="2:6" x14ac:dyDescent="0.25">
      <c r="B895" s="136" t="s">
        <v>173</v>
      </c>
      <c r="C895" s="374" t="s">
        <v>173</v>
      </c>
      <c r="D895" s="375">
        <v>2</v>
      </c>
      <c r="E895" s="251">
        <v>3.92</v>
      </c>
      <c r="F895" s="225">
        <v>1.087</v>
      </c>
    </row>
    <row r="896" spans="2:6" x14ac:dyDescent="0.25">
      <c r="B896" s="136" t="s">
        <v>277</v>
      </c>
      <c r="C896" s="374" t="s">
        <v>277</v>
      </c>
      <c r="D896" s="375">
        <v>2</v>
      </c>
      <c r="E896" s="251">
        <v>12</v>
      </c>
      <c r="F896" s="225">
        <v>0.27179999999999999</v>
      </c>
    </row>
    <row r="897" spans="2:6" ht="15.75" thickBot="1" x14ac:dyDescent="0.3">
      <c r="B897" s="386" t="s">
        <v>309</v>
      </c>
      <c r="C897" s="389" t="s">
        <v>309</v>
      </c>
      <c r="D897" s="390">
        <v>2</v>
      </c>
      <c r="E897" s="391"/>
      <c r="F897" s="225">
        <v>1.087</v>
      </c>
    </row>
    <row r="898" spans="2:6" ht="15.75" thickBot="1" x14ac:dyDescent="0.3">
      <c r="B898" s="416" t="s">
        <v>354</v>
      </c>
      <c r="C898" s="369"/>
      <c r="D898" s="370"/>
      <c r="E898" s="414"/>
      <c r="F898" s="415"/>
    </row>
    <row r="899" spans="2:6" x14ac:dyDescent="0.25">
      <c r="B899" s="373" t="s">
        <v>150</v>
      </c>
      <c r="C899" s="374" t="s">
        <v>214</v>
      </c>
      <c r="D899" s="375"/>
      <c r="E899" s="251">
        <v>23.73</v>
      </c>
      <c r="F899" s="225">
        <v>21.74</v>
      </c>
    </row>
    <row r="900" spans="2:6" x14ac:dyDescent="0.25">
      <c r="B900" s="136" t="s">
        <v>173</v>
      </c>
      <c r="C900" s="374" t="s">
        <v>173</v>
      </c>
      <c r="D900" s="375">
        <v>1</v>
      </c>
      <c r="E900" s="251">
        <v>1.96</v>
      </c>
      <c r="F900" s="225">
        <v>1.087</v>
      </c>
    </row>
    <row r="901" spans="2:6" x14ac:dyDescent="0.25">
      <c r="B901" s="144" t="s">
        <v>317</v>
      </c>
      <c r="C901" s="138" t="s">
        <v>317</v>
      </c>
      <c r="D901" s="375"/>
      <c r="E901" s="251">
        <v>1</v>
      </c>
      <c r="F901" s="225">
        <v>4.3479999999999999</v>
      </c>
    </row>
    <row r="902" spans="2:6" x14ac:dyDescent="0.25">
      <c r="B902" s="136" t="s">
        <v>277</v>
      </c>
      <c r="C902" s="374" t="s">
        <v>277</v>
      </c>
      <c r="D902" s="375">
        <v>1</v>
      </c>
      <c r="E902" s="251">
        <v>16</v>
      </c>
      <c r="F902" s="225">
        <v>0.27179999999999999</v>
      </c>
    </row>
    <row r="903" spans="2:6" ht="15.75" thickBot="1" x14ac:dyDescent="0.3">
      <c r="B903" s="386" t="s">
        <v>309</v>
      </c>
      <c r="C903" s="389" t="s">
        <v>309</v>
      </c>
      <c r="D903" s="390">
        <v>3</v>
      </c>
      <c r="E903" s="391"/>
      <c r="F903" s="225">
        <v>1.087</v>
      </c>
    </row>
    <row r="904" spans="2:6" ht="15.75" thickBot="1" x14ac:dyDescent="0.3">
      <c r="B904" s="397" t="s">
        <v>355</v>
      </c>
      <c r="C904" s="398"/>
      <c r="D904" s="399"/>
      <c r="E904" s="400"/>
      <c r="F904" s="401"/>
    </row>
    <row r="905" spans="2:6" x14ac:dyDescent="0.25">
      <c r="B905" s="373" t="s">
        <v>150</v>
      </c>
      <c r="C905" s="374" t="s">
        <v>214</v>
      </c>
      <c r="D905" s="375"/>
      <c r="E905" s="251">
        <v>24.14</v>
      </c>
      <c r="F905" s="225">
        <v>21.74</v>
      </c>
    </row>
    <row r="906" spans="2:6" x14ac:dyDescent="0.25">
      <c r="B906" s="136" t="s">
        <v>173</v>
      </c>
      <c r="C906" s="374" t="s">
        <v>173</v>
      </c>
      <c r="D906" s="375">
        <v>1</v>
      </c>
      <c r="E906" s="251">
        <v>1.96</v>
      </c>
      <c r="F906" s="225">
        <v>1.087</v>
      </c>
    </row>
    <row r="907" spans="2:6" x14ac:dyDescent="0.25">
      <c r="B907" s="136" t="s">
        <v>277</v>
      </c>
      <c r="C907" s="374" t="s">
        <v>277</v>
      </c>
      <c r="D907" s="375">
        <v>1</v>
      </c>
      <c r="E907" s="251">
        <v>6</v>
      </c>
      <c r="F907" s="225">
        <v>0.27179999999999999</v>
      </c>
    </row>
    <row r="908" spans="2:6" ht="15.75" thickBot="1" x14ac:dyDescent="0.3">
      <c r="B908" s="386" t="s">
        <v>309</v>
      </c>
      <c r="C908" s="389" t="s">
        <v>309</v>
      </c>
      <c r="D908" s="390">
        <v>1</v>
      </c>
      <c r="E908" s="391"/>
      <c r="F908" s="225">
        <v>1.087</v>
      </c>
    </row>
    <row r="909" spans="2:6" ht="15.75" thickBot="1" x14ac:dyDescent="0.3">
      <c r="B909" s="397" t="s">
        <v>356</v>
      </c>
      <c r="C909" s="398"/>
      <c r="D909" s="399"/>
      <c r="E909" s="400"/>
      <c r="F909" s="401"/>
    </row>
    <row r="910" spans="2:6" x14ac:dyDescent="0.25">
      <c r="B910" s="373" t="s">
        <v>150</v>
      </c>
      <c r="C910" s="374" t="s">
        <v>214</v>
      </c>
      <c r="D910" s="375"/>
      <c r="E910" s="251">
        <v>23.61</v>
      </c>
      <c r="F910" s="225">
        <v>21.74</v>
      </c>
    </row>
    <row r="911" spans="2:6" x14ac:dyDescent="0.25">
      <c r="B911" s="136" t="s">
        <v>173</v>
      </c>
      <c r="C911" s="374" t="s">
        <v>173</v>
      </c>
      <c r="D911" s="375">
        <v>1</v>
      </c>
      <c r="E911" s="251">
        <v>1.96</v>
      </c>
      <c r="F911" s="225">
        <v>1.087</v>
      </c>
    </row>
    <row r="912" spans="2:6" x14ac:dyDescent="0.25">
      <c r="B912" s="136" t="s">
        <v>277</v>
      </c>
      <c r="C912" s="374" t="s">
        <v>277</v>
      </c>
      <c r="D912" s="375">
        <v>1</v>
      </c>
      <c r="E912" s="251">
        <v>6</v>
      </c>
      <c r="F912" s="225">
        <v>0.27179999999999999</v>
      </c>
    </row>
    <row r="913" spans="2:6" ht="15.75" thickBot="1" x14ac:dyDescent="0.3">
      <c r="B913" s="386" t="s">
        <v>309</v>
      </c>
      <c r="C913" s="389" t="s">
        <v>309</v>
      </c>
      <c r="D913" s="390">
        <v>1</v>
      </c>
      <c r="E913" s="391"/>
      <c r="F913" s="225">
        <v>1.087</v>
      </c>
    </row>
    <row r="914" spans="2:6" ht="15.75" thickBot="1" x14ac:dyDescent="0.3">
      <c r="B914" s="397" t="s">
        <v>357</v>
      </c>
      <c r="C914" s="398"/>
      <c r="D914" s="399"/>
      <c r="E914" s="400"/>
      <c r="F914" s="401"/>
    </row>
    <row r="915" spans="2:6" x14ac:dyDescent="0.25">
      <c r="B915" s="373" t="s">
        <v>150</v>
      </c>
      <c r="C915" s="374" t="s">
        <v>214</v>
      </c>
      <c r="D915" s="375"/>
      <c r="E915" s="251">
        <v>23.03</v>
      </c>
      <c r="F915" s="225">
        <v>21.74</v>
      </c>
    </row>
    <row r="916" spans="2:6" x14ac:dyDescent="0.25">
      <c r="B916" s="136" t="s">
        <v>173</v>
      </c>
      <c r="C916" s="374" t="s">
        <v>173</v>
      </c>
      <c r="D916" s="375">
        <v>1</v>
      </c>
      <c r="E916" s="251">
        <v>1.96</v>
      </c>
      <c r="F916" s="225">
        <v>1.087</v>
      </c>
    </row>
    <row r="917" spans="2:6" x14ac:dyDescent="0.25">
      <c r="B917" s="136" t="s">
        <v>277</v>
      </c>
      <c r="C917" s="374" t="s">
        <v>277</v>
      </c>
      <c r="D917" s="375">
        <v>1</v>
      </c>
      <c r="E917" s="251">
        <v>6</v>
      </c>
      <c r="F917" s="225">
        <v>0.27179999999999999</v>
      </c>
    </row>
    <row r="918" spans="2:6" ht="15.75" thickBot="1" x14ac:dyDescent="0.3">
      <c r="B918" s="386" t="s">
        <v>309</v>
      </c>
      <c r="C918" s="389" t="s">
        <v>309</v>
      </c>
      <c r="D918" s="390">
        <v>1</v>
      </c>
      <c r="E918" s="391"/>
      <c r="F918" s="225">
        <v>1.087</v>
      </c>
    </row>
    <row r="919" spans="2:6" ht="15.75" thickBot="1" x14ac:dyDescent="0.3">
      <c r="B919" s="268" t="s">
        <v>645</v>
      </c>
      <c r="C919" s="417"/>
      <c r="D919" s="418"/>
      <c r="E919" s="419"/>
      <c r="F919" s="420"/>
    </row>
    <row r="920" spans="2:6" x14ac:dyDescent="0.25">
      <c r="B920" s="373" t="s">
        <v>150</v>
      </c>
      <c r="C920" s="374" t="s">
        <v>214</v>
      </c>
      <c r="D920" s="375"/>
      <c r="E920" s="251">
        <v>97.64</v>
      </c>
      <c r="F920" s="225">
        <v>21.74</v>
      </c>
    </row>
    <row r="921" spans="2:6" x14ac:dyDescent="0.25">
      <c r="B921" s="136" t="s">
        <v>173</v>
      </c>
      <c r="C921" s="374" t="s">
        <v>173</v>
      </c>
      <c r="D921" s="375">
        <v>1</v>
      </c>
      <c r="E921" s="251">
        <v>1.96</v>
      </c>
      <c r="F921" s="225">
        <v>1.087</v>
      </c>
    </row>
    <row r="922" spans="2:6" x14ac:dyDescent="0.25">
      <c r="B922" s="136" t="s">
        <v>277</v>
      </c>
      <c r="C922" s="374" t="s">
        <v>277</v>
      </c>
      <c r="D922" s="375">
        <v>1</v>
      </c>
      <c r="E922" s="251">
        <v>28</v>
      </c>
      <c r="F922" s="225">
        <v>0.27179999999999999</v>
      </c>
    </row>
    <row r="923" spans="2:6" ht="15.75" thickBot="1" x14ac:dyDescent="0.3">
      <c r="B923" s="386" t="s">
        <v>309</v>
      </c>
      <c r="C923" s="389" t="s">
        <v>309</v>
      </c>
      <c r="D923" s="390">
        <v>4</v>
      </c>
      <c r="E923" s="391"/>
      <c r="F923" s="225">
        <v>1.087</v>
      </c>
    </row>
    <row r="924" spans="2:6" ht="15.75" thickBot="1" x14ac:dyDescent="0.3">
      <c r="B924" s="235" t="s">
        <v>646</v>
      </c>
      <c r="C924" s="369"/>
      <c r="D924" s="370"/>
      <c r="E924" s="371"/>
      <c r="F924" s="372"/>
    </row>
    <row r="925" spans="2:6" x14ac:dyDescent="0.25">
      <c r="B925" s="373" t="s">
        <v>150</v>
      </c>
      <c r="C925" s="374" t="s">
        <v>214</v>
      </c>
      <c r="D925" s="375"/>
      <c r="E925" s="251">
        <v>10.63</v>
      </c>
      <c r="F925" s="225">
        <v>21.74</v>
      </c>
    </row>
    <row r="926" spans="2:6" x14ac:dyDescent="0.25">
      <c r="B926" s="136" t="s">
        <v>173</v>
      </c>
      <c r="C926" s="374" t="s">
        <v>173</v>
      </c>
      <c r="D926" s="375">
        <v>1</v>
      </c>
      <c r="E926" s="251">
        <v>1.96</v>
      </c>
      <c r="F926" s="225">
        <v>1.087</v>
      </c>
    </row>
    <row r="927" spans="2:6" x14ac:dyDescent="0.25">
      <c r="B927" s="136" t="s">
        <v>277</v>
      </c>
      <c r="C927" s="374" t="s">
        <v>277</v>
      </c>
      <c r="D927" s="375">
        <v>1</v>
      </c>
      <c r="E927" s="251">
        <v>4</v>
      </c>
      <c r="F927" s="225">
        <v>0.27179999999999999</v>
      </c>
    </row>
    <row r="928" spans="2:6" ht="30" x14ac:dyDescent="0.25">
      <c r="B928" s="421" t="s">
        <v>358</v>
      </c>
      <c r="C928" s="422" t="s">
        <v>358</v>
      </c>
      <c r="D928" s="423">
        <v>1</v>
      </c>
      <c r="E928" s="424"/>
      <c r="F928" s="187">
        <v>21.74</v>
      </c>
    </row>
    <row r="929" spans="2:6" ht="15.75" thickBot="1" x14ac:dyDescent="0.3">
      <c r="B929" s="386" t="s">
        <v>309</v>
      </c>
      <c r="C929" s="389" t="s">
        <v>309</v>
      </c>
      <c r="D929" s="390">
        <v>1</v>
      </c>
      <c r="E929" s="391"/>
      <c r="F929" s="225">
        <v>1.087</v>
      </c>
    </row>
    <row r="930" spans="2:6" ht="15.75" thickBot="1" x14ac:dyDescent="0.3">
      <c r="B930" s="246" t="s">
        <v>359</v>
      </c>
      <c r="C930" s="402"/>
      <c r="D930" s="403"/>
      <c r="E930" s="404"/>
      <c r="F930" s="405"/>
    </row>
    <row r="931" spans="2:6" x14ac:dyDescent="0.25">
      <c r="B931" s="373" t="s">
        <v>150</v>
      </c>
      <c r="C931" s="374" t="s">
        <v>151</v>
      </c>
      <c r="D931" s="375"/>
      <c r="E931" s="251">
        <v>12.6</v>
      </c>
      <c r="F931" s="225">
        <v>21.74</v>
      </c>
    </row>
    <row r="932" spans="2:6" x14ac:dyDescent="0.25">
      <c r="B932" s="136" t="s">
        <v>173</v>
      </c>
      <c r="C932" s="374" t="s">
        <v>173</v>
      </c>
      <c r="D932" s="375">
        <v>3</v>
      </c>
      <c r="E932" s="251">
        <v>5.88</v>
      </c>
      <c r="F932" s="225">
        <v>1.087</v>
      </c>
    </row>
    <row r="933" spans="2:6" x14ac:dyDescent="0.25">
      <c r="B933" s="373" t="s">
        <v>327</v>
      </c>
      <c r="C933" s="406" t="s">
        <v>691</v>
      </c>
      <c r="D933" s="375">
        <v>3</v>
      </c>
      <c r="E933" s="251"/>
      <c r="F933" s="225">
        <v>21.74</v>
      </c>
    </row>
    <row r="934" spans="2:6" x14ac:dyDescent="0.25">
      <c r="B934" s="373" t="s">
        <v>175</v>
      </c>
      <c r="C934" s="406" t="s">
        <v>692</v>
      </c>
      <c r="D934" s="375">
        <v>4</v>
      </c>
      <c r="E934" s="251"/>
      <c r="F934" s="225">
        <v>21.74</v>
      </c>
    </row>
    <row r="935" spans="2:6" x14ac:dyDescent="0.25">
      <c r="B935" s="136" t="s">
        <v>277</v>
      </c>
      <c r="C935" s="374" t="s">
        <v>277</v>
      </c>
      <c r="D935" s="375">
        <v>1</v>
      </c>
      <c r="E935" s="251">
        <v>6</v>
      </c>
      <c r="F935" s="225">
        <v>0.27179999999999999</v>
      </c>
    </row>
    <row r="936" spans="2:6" ht="15.75" thickBot="1" x14ac:dyDescent="0.3">
      <c r="B936" s="386" t="s">
        <v>309</v>
      </c>
      <c r="C936" s="389" t="s">
        <v>309</v>
      </c>
      <c r="D936" s="390">
        <v>1</v>
      </c>
      <c r="E936" s="391"/>
      <c r="F936" s="225">
        <v>1.087</v>
      </c>
    </row>
    <row r="937" spans="2:6" ht="15.75" thickBot="1" x14ac:dyDescent="0.3">
      <c r="B937" s="246" t="s">
        <v>360</v>
      </c>
      <c r="C937" s="402"/>
      <c r="D937" s="403"/>
      <c r="E937" s="404"/>
      <c r="F937" s="405"/>
    </row>
    <row r="938" spans="2:6" x14ac:dyDescent="0.25">
      <c r="B938" s="373" t="s">
        <v>150</v>
      </c>
      <c r="C938" s="374" t="s">
        <v>214</v>
      </c>
      <c r="D938" s="375"/>
      <c r="E938" s="251">
        <v>15.29</v>
      </c>
      <c r="F938" s="225">
        <v>21.74</v>
      </c>
    </row>
    <row r="939" spans="2:6" x14ac:dyDescent="0.25">
      <c r="B939" s="136" t="s">
        <v>173</v>
      </c>
      <c r="C939" s="374" t="s">
        <v>173</v>
      </c>
      <c r="D939" s="375">
        <v>3</v>
      </c>
      <c r="E939" s="251">
        <v>5.88</v>
      </c>
      <c r="F939" s="225">
        <v>1.087</v>
      </c>
    </row>
    <row r="940" spans="2:6" x14ac:dyDescent="0.25">
      <c r="B940" s="373" t="s">
        <v>327</v>
      </c>
      <c r="C940" s="406" t="s">
        <v>691</v>
      </c>
      <c r="D940" s="375">
        <v>2</v>
      </c>
      <c r="E940" s="251"/>
      <c r="F940" s="225">
        <v>21.74</v>
      </c>
    </row>
    <row r="941" spans="2:6" x14ac:dyDescent="0.25">
      <c r="B941" s="373" t="s">
        <v>175</v>
      </c>
      <c r="C941" s="406" t="s">
        <v>692</v>
      </c>
      <c r="D941" s="375">
        <v>2</v>
      </c>
      <c r="E941" s="251"/>
      <c r="F941" s="225">
        <v>21.74</v>
      </c>
    </row>
    <row r="942" spans="2:6" x14ac:dyDescent="0.25">
      <c r="B942" s="373" t="s">
        <v>328</v>
      </c>
      <c r="C942" s="406" t="s">
        <v>328</v>
      </c>
      <c r="D942" s="375">
        <v>2</v>
      </c>
      <c r="E942" s="251"/>
      <c r="F942" s="225">
        <v>21.74</v>
      </c>
    </row>
    <row r="943" spans="2:6" x14ac:dyDescent="0.25">
      <c r="B943" s="136" t="s">
        <v>277</v>
      </c>
      <c r="C943" s="374" t="s">
        <v>277</v>
      </c>
      <c r="D943" s="375">
        <v>1</v>
      </c>
      <c r="E943" s="251">
        <v>6</v>
      </c>
      <c r="F943" s="225">
        <v>0.27179999999999999</v>
      </c>
    </row>
    <row r="944" spans="2:6" ht="15.75" thickBot="1" x14ac:dyDescent="0.3">
      <c r="B944" s="386" t="s">
        <v>309</v>
      </c>
      <c r="C944" s="389" t="s">
        <v>309</v>
      </c>
      <c r="D944" s="390">
        <v>1</v>
      </c>
      <c r="E944" s="391"/>
      <c r="F944" s="225">
        <v>1.087</v>
      </c>
    </row>
    <row r="945" spans="2:6" ht="15.75" thickBot="1" x14ac:dyDescent="0.3">
      <c r="B945" s="246" t="s">
        <v>361</v>
      </c>
      <c r="C945" s="402"/>
      <c r="D945" s="403"/>
      <c r="E945" s="404"/>
      <c r="F945" s="405"/>
    </row>
    <row r="946" spans="2:6" x14ac:dyDescent="0.25">
      <c r="B946" s="373" t="s">
        <v>150</v>
      </c>
      <c r="C946" s="374" t="s">
        <v>151</v>
      </c>
      <c r="D946" s="375"/>
      <c r="E946" s="251">
        <v>10.52</v>
      </c>
      <c r="F946" s="225">
        <v>21.74</v>
      </c>
    </row>
    <row r="947" spans="2:6" x14ac:dyDescent="0.25">
      <c r="B947" s="136" t="s">
        <v>173</v>
      </c>
      <c r="C947" s="374" t="s">
        <v>173</v>
      </c>
      <c r="D947" s="375">
        <v>1</v>
      </c>
      <c r="E947" s="251">
        <v>1.96</v>
      </c>
      <c r="F947" s="225">
        <v>1.087</v>
      </c>
    </row>
    <row r="948" spans="2:6" x14ac:dyDescent="0.25">
      <c r="B948" s="373" t="s">
        <v>327</v>
      </c>
      <c r="C948" s="406" t="s">
        <v>691</v>
      </c>
      <c r="D948" s="375">
        <v>3</v>
      </c>
      <c r="E948" s="251"/>
      <c r="F948" s="225">
        <v>21.74</v>
      </c>
    </row>
    <row r="949" spans="2:6" ht="15.75" thickBot="1" x14ac:dyDescent="0.3">
      <c r="B949" s="386" t="s">
        <v>309</v>
      </c>
      <c r="C949" s="389" t="s">
        <v>309</v>
      </c>
      <c r="D949" s="390">
        <v>1</v>
      </c>
      <c r="E949" s="391"/>
      <c r="F949" s="225">
        <v>1.087</v>
      </c>
    </row>
    <row r="950" spans="2:6" ht="15.75" thickBot="1" x14ac:dyDescent="0.3">
      <c r="B950" s="246" t="s">
        <v>362</v>
      </c>
      <c r="C950" s="402"/>
      <c r="D950" s="403"/>
      <c r="E950" s="404"/>
      <c r="F950" s="405"/>
    </row>
    <row r="951" spans="2:6" x14ac:dyDescent="0.25">
      <c r="B951" s="373" t="s">
        <v>150</v>
      </c>
      <c r="C951" s="374" t="s">
        <v>214</v>
      </c>
      <c r="D951" s="375"/>
      <c r="E951" s="251">
        <v>25.56</v>
      </c>
      <c r="F951" s="225">
        <v>21.74</v>
      </c>
    </row>
    <row r="952" spans="2:6" x14ac:dyDescent="0.25">
      <c r="B952" s="136" t="s">
        <v>173</v>
      </c>
      <c r="C952" s="374" t="s">
        <v>173</v>
      </c>
      <c r="D952" s="375">
        <v>2</v>
      </c>
      <c r="E952" s="251">
        <v>3.92</v>
      </c>
      <c r="F952" s="225">
        <v>1.087</v>
      </c>
    </row>
    <row r="953" spans="2:6" x14ac:dyDescent="0.25">
      <c r="B953" s="373" t="s">
        <v>327</v>
      </c>
      <c r="C953" s="406" t="s">
        <v>691</v>
      </c>
      <c r="D953" s="375">
        <v>5</v>
      </c>
      <c r="E953" s="251"/>
      <c r="F953" s="225">
        <v>21.74</v>
      </c>
    </row>
    <row r="954" spans="2:6" ht="15.75" thickBot="1" x14ac:dyDescent="0.3">
      <c r="B954" s="386" t="s">
        <v>309</v>
      </c>
      <c r="C954" s="389" t="s">
        <v>309</v>
      </c>
      <c r="D954" s="390">
        <v>2</v>
      </c>
      <c r="E954" s="391"/>
      <c r="F954" s="225">
        <v>1.087</v>
      </c>
    </row>
    <row r="955" spans="2:6" ht="15.75" thickBot="1" x14ac:dyDescent="0.3">
      <c r="B955" s="235" t="s">
        <v>363</v>
      </c>
      <c r="C955" s="369"/>
      <c r="D955" s="370"/>
      <c r="E955" s="371"/>
      <c r="F955" s="372"/>
    </row>
    <row r="956" spans="2:6" x14ac:dyDescent="0.25">
      <c r="B956" s="373" t="s">
        <v>150</v>
      </c>
      <c r="C956" s="374" t="s">
        <v>214</v>
      </c>
      <c r="D956" s="375"/>
      <c r="E956" s="251">
        <v>29.85</v>
      </c>
      <c r="F956" s="225">
        <v>21.74</v>
      </c>
    </row>
    <row r="957" spans="2:6" x14ac:dyDescent="0.25">
      <c r="B957" s="136" t="s">
        <v>173</v>
      </c>
      <c r="C957" s="374" t="s">
        <v>173</v>
      </c>
      <c r="D957" s="375">
        <v>1</v>
      </c>
      <c r="E957" s="251">
        <v>1.96</v>
      </c>
      <c r="F957" s="225">
        <v>1.087</v>
      </c>
    </row>
    <row r="958" spans="2:6" x14ac:dyDescent="0.25">
      <c r="B958" s="136" t="s">
        <v>277</v>
      </c>
      <c r="C958" s="374" t="s">
        <v>277</v>
      </c>
      <c r="D958" s="375">
        <v>1</v>
      </c>
      <c r="E958" s="251">
        <v>12</v>
      </c>
      <c r="F958" s="225">
        <v>0.27179999999999999</v>
      </c>
    </row>
    <row r="959" spans="2:6" ht="15.75" thickBot="1" x14ac:dyDescent="0.3">
      <c r="B959" s="386" t="s">
        <v>309</v>
      </c>
      <c r="C959" s="389" t="s">
        <v>309</v>
      </c>
      <c r="D959" s="390">
        <v>2</v>
      </c>
      <c r="E959" s="391"/>
      <c r="F959" s="225">
        <v>1.087</v>
      </c>
    </row>
    <row r="960" spans="2:6" ht="15.75" thickBot="1" x14ac:dyDescent="0.3">
      <c r="B960" s="235" t="s">
        <v>364</v>
      </c>
      <c r="C960" s="369"/>
      <c r="D960" s="370"/>
      <c r="E960" s="371"/>
      <c r="F960" s="372"/>
    </row>
    <row r="961" spans="2:6" x14ac:dyDescent="0.25">
      <c r="B961" s="373" t="s">
        <v>150</v>
      </c>
      <c r="C961" s="374" t="s">
        <v>151</v>
      </c>
      <c r="D961" s="375"/>
      <c r="E961" s="251">
        <v>6.75</v>
      </c>
      <c r="F961" s="225">
        <v>21.74</v>
      </c>
    </row>
    <row r="962" spans="2:6" x14ac:dyDescent="0.25">
      <c r="B962" s="373" t="s">
        <v>327</v>
      </c>
      <c r="C962" s="406" t="s">
        <v>691</v>
      </c>
      <c r="D962" s="375">
        <v>1</v>
      </c>
      <c r="E962" s="251"/>
      <c r="F962" s="225">
        <v>21.74</v>
      </c>
    </row>
    <row r="963" spans="2:6" x14ac:dyDescent="0.25">
      <c r="B963" s="373" t="s">
        <v>175</v>
      </c>
      <c r="C963" s="406" t="s">
        <v>692</v>
      </c>
      <c r="D963" s="375">
        <v>1</v>
      </c>
      <c r="E963" s="251"/>
      <c r="F963" s="225">
        <v>21.74</v>
      </c>
    </row>
    <row r="964" spans="2:6" x14ac:dyDescent="0.25">
      <c r="B964" s="373" t="s">
        <v>328</v>
      </c>
      <c r="C964" s="406" t="s">
        <v>328</v>
      </c>
      <c r="D964" s="375">
        <v>1</v>
      </c>
      <c r="E964" s="251"/>
      <c r="F964" s="225">
        <v>21.74</v>
      </c>
    </row>
    <row r="965" spans="2:6" ht="15.75" thickBot="1" x14ac:dyDescent="0.3">
      <c r="B965" s="136" t="s">
        <v>173</v>
      </c>
      <c r="C965" s="374" t="s">
        <v>173</v>
      </c>
      <c r="D965" s="375">
        <v>3</v>
      </c>
      <c r="E965" s="251">
        <v>5.88</v>
      </c>
      <c r="F965" s="225">
        <v>1.087</v>
      </c>
    </row>
    <row r="966" spans="2:6" ht="15.75" thickBot="1" x14ac:dyDescent="0.3">
      <c r="B966" s="235" t="s">
        <v>365</v>
      </c>
      <c r="C966" s="369"/>
      <c r="D966" s="370"/>
      <c r="E966" s="371"/>
      <c r="F966" s="372"/>
    </row>
    <row r="967" spans="2:6" x14ac:dyDescent="0.25">
      <c r="B967" s="373" t="s">
        <v>150</v>
      </c>
      <c r="C967" s="374" t="s">
        <v>214</v>
      </c>
      <c r="D967" s="375"/>
      <c r="E967" s="251">
        <v>67.67</v>
      </c>
      <c r="F967" s="225">
        <v>21.74</v>
      </c>
    </row>
    <row r="968" spans="2:6" x14ac:dyDescent="0.25">
      <c r="B968" s="136" t="s">
        <v>173</v>
      </c>
      <c r="C968" s="374" t="s">
        <v>173</v>
      </c>
      <c r="D968" s="375">
        <v>2</v>
      </c>
      <c r="E968" s="251">
        <v>3.92</v>
      </c>
      <c r="F968" s="225">
        <v>1.087</v>
      </c>
    </row>
    <row r="969" spans="2:6" x14ac:dyDescent="0.25">
      <c r="B969" s="136" t="s">
        <v>277</v>
      </c>
      <c r="C969" s="374" t="s">
        <v>277</v>
      </c>
      <c r="D969" s="375">
        <v>1</v>
      </c>
      <c r="E969" s="251">
        <v>18</v>
      </c>
      <c r="F969" s="225">
        <v>0.27179999999999999</v>
      </c>
    </row>
    <row r="970" spans="2:6" ht="15.75" thickBot="1" x14ac:dyDescent="0.3">
      <c r="B970" s="386" t="s">
        <v>309</v>
      </c>
      <c r="C970" s="389" t="s">
        <v>309</v>
      </c>
      <c r="D970" s="390">
        <v>3</v>
      </c>
      <c r="E970" s="391"/>
      <c r="F970" s="225">
        <v>1.087</v>
      </c>
    </row>
    <row r="971" spans="2:6" ht="15.75" thickBot="1" x14ac:dyDescent="0.3">
      <c r="B971" s="235" t="s">
        <v>366</v>
      </c>
      <c r="C971" s="369"/>
      <c r="D971" s="370"/>
      <c r="E971" s="371"/>
      <c r="F971" s="372"/>
    </row>
    <row r="972" spans="2:6" x14ac:dyDescent="0.25">
      <c r="B972" s="373" t="s">
        <v>150</v>
      </c>
      <c r="C972" s="374" t="s">
        <v>214</v>
      </c>
      <c r="D972" s="375"/>
      <c r="E972" s="251">
        <v>23.66</v>
      </c>
      <c r="F972" s="225">
        <v>21.74</v>
      </c>
    </row>
    <row r="973" spans="2:6" x14ac:dyDescent="0.25">
      <c r="B973" s="136" t="s">
        <v>173</v>
      </c>
      <c r="C973" s="374" t="s">
        <v>173</v>
      </c>
      <c r="D973" s="375">
        <v>1</v>
      </c>
      <c r="E973" s="251">
        <v>1.96</v>
      </c>
      <c r="F973" s="225">
        <v>1.087</v>
      </c>
    </row>
    <row r="974" spans="2:6" x14ac:dyDescent="0.25">
      <c r="B974" s="136" t="s">
        <v>277</v>
      </c>
      <c r="C974" s="374" t="s">
        <v>277</v>
      </c>
      <c r="D974" s="375">
        <v>1</v>
      </c>
      <c r="E974" s="251">
        <v>14</v>
      </c>
      <c r="F974" s="225">
        <v>0.27179999999999999</v>
      </c>
    </row>
    <row r="975" spans="2:6" ht="15.75" thickBot="1" x14ac:dyDescent="0.3">
      <c r="B975" s="386" t="s">
        <v>309</v>
      </c>
      <c r="C975" s="389" t="s">
        <v>309</v>
      </c>
      <c r="D975" s="390">
        <v>1</v>
      </c>
      <c r="E975" s="391"/>
      <c r="F975" s="225">
        <v>1.087</v>
      </c>
    </row>
    <row r="976" spans="2:6" ht="15.75" thickBot="1" x14ac:dyDescent="0.3">
      <c r="B976" s="235" t="s">
        <v>367</v>
      </c>
      <c r="C976" s="369"/>
      <c r="D976" s="370"/>
      <c r="E976" s="371"/>
      <c r="F976" s="372"/>
    </row>
    <row r="977" spans="2:6" x14ac:dyDescent="0.25">
      <c r="B977" s="373" t="s">
        <v>150</v>
      </c>
      <c r="C977" s="374" t="s">
        <v>151</v>
      </c>
      <c r="D977" s="375"/>
      <c r="E977" s="251">
        <v>8.3000000000000007</v>
      </c>
      <c r="F977" s="225">
        <v>21.74</v>
      </c>
    </row>
    <row r="978" spans="2:6" x14ac:dyDescent="0.25">
      <c r="B978" s="373" t="s">
        <v>175</v>
      </c>
      <c r="C978" s="406" t="s">
        <v>692</v>
      </c>
      <c r="D978" s="375">
        <v>2</v>
      </c>
      <c r="E978" s="251"/>
      <c r="F978" s="225">
        <v>21.74</v>
      </c>
    </row>
    <row r="979" spans="2:6" x14ac:dyDescent="0.25">
      <c r="B979" s="373" t="s">
        <v>328</v>
      </c>
      <c r="C979" s="406" t="s">
        <v>328</v>
      </c>
      <c r="D979" s="375">
        <v>3</v>
      </c>
      <c r="E979" s="251"/>
      <c r="F979" s="225">
        <v>21.74</v>
      </c>
    </row>
    <row r="980" spans="2:6" ht="15.75" thickBot="1" x14ac:dyDescent="0.3">
      <c r="B980" s="136" t="s">
        <v>173</v>
      </c>
      <c r="C980" s="406" t="s">
        <v>173</v>
      </c>
      <c r="D980" s="375">
        <v>3</v>
      </c>
      <c r="E980" s="251">
        <v>5.88</v>
      </c>
      <c r="F980" s="225">
        <v>1.087</v>
      </c>
    </row>
    <row r="981" spans="2:6" ht="15.75" thickBot="1" x14ac:dyDescent="0.3">
      <c r="B981" s="235" t="s">
        <v>368</v>
      </c>
      <c r="C981" s="369"/>
      <c r="D981" s="370"/>
      <c r="E981" s="371"/>
      <c r="F981" s="372"/>
    </row>
    <row r="982" spans="2:6" x14ac:dyDescent="0.25">
      <c r="B982" s="373" t="s">
        <v>150</v>
      </c>
      <c r="C982" s="374" t="s">
        <v>214</v>
      </c>
      <c r="D982" s="375"/>
      <c r="E982" s="251">
        <v>46.25</v>
      </c>
      <c r="F982" s="225">
        <v>21.74</v>
      </c>
    </row>
    <row r="983" spans="2:6" x14ac:dyDescent="0.25">
      <c r="B983" s="136" t="s">
        <v>173</v>
      </c>
      <c r="C983" s="374" t="s">
        <v>173</v>
      </c>
      <c r="D983" s="375">
        <v>1</v>
      </c>
      <c r="E983" s="251">
        <v>1.96</v>
      </c>
      <c r="F983" s="225">
        <v>1.087</v>
      </c>
    </row>
    <row r="984" spans="2:6" x14ac:dyDescent="0.25">
      <c r="B984" s="136" t="s">
        <v>277</v>
      </c>
      <c r="C984" s="374" t="s">
        <v>277</v>
      </c>
      <c r="D984" s="375">
        <v>1</v>
      </c>
      <c r="E984" s="251">
        <v>12</v>
      </c>
      <c r="F984" s="225">
        <v>0.27179999999999999</v>
      </c>
    </row>
    <row r="985" spans="2:6" ht="15.75" thickBot="1" x14ac:dyDescent="0.3">
      <c r="B985" s="386" t="s">
        <v>309</v>
      </c>
      <c r="C985" s="389" t="s">
        <v>309</v>
      </c>
      <c r="D985" s="390">
        <v>2</v>
      </c>
      <c r="E985" s="391"/>
      <c r="F985" s="225">
        <v>1.087</v>
      </c>
    </row>
    <row r="986" spans="2:6" ht="15.75" thickBot="1" x14ac:dyDescent="0.3">
      <c r="B986" s="246" t="s">
        <v>369</v>
      </c>
      <c r="C986" s="402"/>
      <c r="D986" s="403"/>
      <c r="E986" s="404"/>
      <c r="F986" s="405"/>
    </row>
    <row r="987" spans="2:6" x14ac:dyDescent="0.25">
      <c r="B987" s="373" t="s">
        <v>150</v>
      </c>
      <c r="C987" s="374" t="s">
        <v>151</v>
      </c>
      <c r="D987" s="375"/>
      <c r="E987" s="251">
        <v>5.66</v>
      </c>
      <c r="F987" s="225">
        <v>21.74</v>
      </c>
    </row>
    <row r="988" spans="2:6" ht="15.75" thickBot="1" x14ac:dyDescent="0.3">
      <c r="B988" s="136" t="s">
        <v>173</v>
      </c>
      <c r="C988" s="374" t="s">
        <v>173</v>
      </c>
      <c r="D988" s="375">
        <v>3</v>
      </c>
      <c r="E988" s="251">
        <v>5.88</v>
      </c>
      <c r="F988" s="225">
        <v>1.087</v>
      </c>
    </row>
    <row r="989" spans="2:6" ht="15.75" thickBot="1" x14ac:dyDescent="0.3">
      <c r="B989" s="235" t="s">
        <v>370</v>
      </c>
      <c r="C989" s="369"/>
      <c r="D989" s="370"/>
      <c r="E989" s="371"/>
      <c r="F989" s="372"/>
    </row>
    <row r="990" spans="2:6" x14ac:dyDescent="0.25">
      <c r="B990" s="373" t="s">
        <v>150</v>
      </c>
      <c r="C990" s="374" t="s">
        <v>151</v>
      </c>
      <c r="D990" s="375"/>
      <c r="E990" s="251">
        <v>7.1</v>
      </c>
      <c r="F990" s="225">
        <v>21.74</v>
      </c>
    </row>
    <row r="991" spans="2:6" ht="15.75" thickBot="1" x14ac:dyDescent="0.3">
      <c r="B991" s="136" t="s">
        <v>173</v>
      </c>
      <c r="C991" s="374" t="s">
        <v>173</v>
      </c>
      <c r="D991" s="375">
        <v>1</v>
      </c>
      <c r="E991" s="251">
        <v>1.96</v>
      </c>
      <c r="F991" s="225">
        <v>1.087</v>
      </c>
    </row>
    <row r="992" spans="2:6" ht="15.75" thickBot="1" x14ac:dyDescent="0.3">
      <c r="B992" s="246" t="s">
        <v>371</v>
      </c>
      <c r="C992" s="402"/>
      <c r="D992" s="403"/>
      <c r="E992" s="404"/>
      <c r="F992" s="405"/>
    </row>
    <row r="993" spans="1:11" x14ac:dyDescent="0.25">
      <c r="B993" s="373" t="s">
        <v>150</v>
      </c>
      <c r="C993" s="374" t="s">
        <v>151</v>
      </c>
      <c r="D993" s="375"/>
      <c r="E993" s="251">
        <v>4.78</v>
      </c>
      <c r="F993" s="225">
        <v>21.74</v>
      </c>
    </row>
    <row r="994" spans="1:11" x14ac:dyDescent="0.25">
      <c r="B994" s="373" t="s">
        <v>327</v>
      </c>
      <c r="C994" s="406" t="s">
        <v>691</v>
      </c>
      <c r="D994" s="375">
        <v>1</v>
      </c>
      <c r="E994" s="251"/>
      <c r="F994" s="225">
        <v>21.74</v>
      </c>
    </row>
    <row r="995" spans="1:11" x14ac:dyDescent="0.25">
      <c r="B995" s="373" t="s">
        <v>329</v>
      </c>
      <c r="C995" s="406" t="s">
        <v>692</v>
      </c>
      <c r="D995" s="375">
        <v>2</v>
      </c>
      <c r="E995" s="251"/>
      <c r="F995" s="225">
        <v>21.74</v>
      </c>
    </row>
    <row r="996" spans="1:11" ht="15.75" thickBot="1" x14ac:dyDescent="0.3">
      <c r="B996" s="136" t="s">
        <v>173</v>
      </c>
      <c r="C996" s="374" t="s">
        <v>173</v>
      </c>
      <c r="D996" s="375">
        <v>2</v>
      </c>
      <c r="E996" s="251">
        <v>3.92</v>
      </c>
      <c r="F996" s="225">
        <v>1.087</v>
      </c>
    </row>
    <row r="997" spans="1:11" ht="15.75" thickBot="1" x14ac:dyDescent="0.3">
      <c r="B997" s="227" t="s">
        <v>372</v>
      </c>
      <c r="C997" s="407"/>
      <c r="D997" s="408"/>
      <c r="E997" s="409"/>
      <c r="F997" s="410"/>
    </row>
    <row r="998" spans="1:11" x14ac:dyDescent="0.25">
      <c r="B998" s="373" t="s">
        <v>150</v>
      </c>
      <c r="C998" s="374" t="s">
        <v>214</v>
      </c>
      <c r="D998" s="375"/>
      <c r="E998" s="251">
        <v>11.69</v>
      </c>
      <c r="F998" s="225">
        <v>21.74</v>
      </c>
    </row>
    <row r="999" spans="1:11" ht="30.75" thickBot="1" x14ac:dyDescent="0.3">
      <c r="B999" s="411" t="s">
        <v>373</v>
      </c>
      <c r="C999" s="138" t="s">
        <v>169</v>
      </c>
      <c r="D999" s="375">
        <v>1</v>
      </c>
      <c r="E999" s="251"/>
      <c r="F999" s="225">
        <v>21.74</v>
      </c>
    </row>
    <row r="1000" spans="1:11" ht="15.75" thickBot="1" x14ac:dyDescent="0.3">
      <c r="B1000" s="227" t="s">
        <v>374</v>
      </c>
      <c r="C1000" s="425"/>
      <c r="D1000" s="408"/>
      <c r="E1000" s="409"/>
      <c r="F1000" s="410"/>
    </row>
    <row r="1001" spans="1:11" x14ac:dyDescent="0.25">
      <c r="B1001" s="373" t="s">
        <v>150</v>
      </c>
      <c r="C1001" s="374" t="s">
        <v>151</v>
      </c>
      <c r="D1001" s="375"/>
      <c r="E1001" s="251">
        <v>6.57</v>
      </c>
      <c r="F1001" s="225">
        <v>21.74</v>
      </c>
    </row>
    <row r="1002" spans="1:11" x14ac:dyDescent="0.25">
      <c r="B1002" s="136" t="s">
        <v>173</v>
      </c>
      <c r="C1002" s="374" t="s">
        <v>173</v>
      </c>
      <c r="D1002" s="375">
        <v>1</v>
      </c>
      <c r="E1002" s="251">
        <v>1.96</v>
      </c>
      <c r="F1002" s="225">
        <v>1.087</v>
      </c>
    </row>
    <row r="1003" spans="1:11" ht="45" x14ac:dyDescent="0.25">
      <c r="B1003" s="411" t="s">
        <v>375</v>
      </c>
      <c r="C1003" s="138" t="s">
        <v>375</v>
      </c>
      <c r="D1003" s="375">
        <v>1</v>
      </c>
      <c r="E1003" s="251"/>
      <c r="F1003" s="225">
        <v>21.74</v>
      </c>
    </row>
    <row r="1004" spans="1:11" ht="15.75" thickBot="1" x14ac:dyDescent="0.3">
      <c r="B1004" s="144" t="s">
        <v>317</v>
      </c>
      <c r="C1004" s="138" t="s">
        <v>317</v>
      </c>
      <c r="D1004" s="375"/>
      <c r="E1004" s="251">
        <v>1</v>
      </c>
      <c r="F1004" s="225">
        <v>0.27179999999999999</v>
      </c>
    </row>
    <row r="1005" spans="1:11" ht="15.75" thickBot="1" x14ac:dyDescent="0.3">
      <c r="B1005" s="215" t="s">
        <v>376</v>
      </c>
      <c r="C1005" s="426"/>
      <c r="D1005" s="382"/>
      <c r="E1005" s="383"/>
      <c r="F1005" s="384"/>
    </row>
    <row r="1006" spans="1:11" x14ac:dyDescent="0.25">
      <c r="B1006" s="373" t="s">
        <v>150</v>
      </c>
      <c r="C1006" s="374" t="s">
        <v>214</v>
      </c>
      <c r="D1006" s="375"/>
      <c r="E1006" s="251">
        <v>8.08</v>
      </c>
      <c r="F1006" s="225">
        <v>21.74</v>
      </c>
    </row>
    <row r="1007" spans="1:11" s="211" customFormat="1" ht="15.75" thickBot="1" x14ac:dyDescent="0.3">
      <c r="A1007" s="204"/>
      <c r="B1007" s="427" t="s">
        <v>173</v>
      </c>
      <c r="C1007" s="406" t="s">
        <v>173</v>
      </c>
      <c r="D1007" s="428">
        <v>1</v>
      </c>
      <c r="E1007" s="348">
        <v>1.96</v>
      </c>
      <c r="F1007" s="293">
        <v>0.182</v>
      </c>
      <c r="G1007" s="188"/>
      <c r="H1007" s="188"/>
      <c r="I1007" s="188"/>
      <c r="J1007" s="188"/>
      <c r="K1007" s="188"/>
    </row>
    <row r="1008" spans="1:11" ht="15.75" thickBot="1" x14ac:dyDescent="0.3">
      <c r="B1008" s="301" t="s">
        <v>377</v>
      </c>
      <c r="C1008" s="302"/>
      <c r="D1008" s="302"/>
      <c r="E1008" s="302"/>
      <c r="F1008" s="303"/>
    </row>
    <row r="1009" spans="2:6" ht="30.75" thickBot="1" x14ac:dyDescent="0.3">
      <c r="B1009" s="364" t="s">
        <v>300</v>
      </c>
      <c r="C1009" s="365" t="s">
        <v>146</v>
      </c>
      <c r="D1009" s="366" t="s">
        <v>272</v>
      </c>
      <c r="E1009" s="367" t="s">
        <v>148</v>
      </c>
      <c r="F1009" s="368" t="s">
        <v>149</v>
      </c>
    </row>
    <row r="1010" spans="2:6" ht="15.75" thickBot="1" x14ac:dyDescent="0.3">
      <c r="B1010" s="235" t="s">
        <v>378</v>
      </c>
      <c r="C1010" s="369"/>
      <c r="D1010" s="370"/>
      <c r="E1010" s="371"/>
      <c r="F1010" s="372"/>
    </row>
    <row r="1011" spans="2:6" x14ac:dyDescent="0.25">
      <c r="B1011" s="373" t="s">
        <v>150</v>
      </c>
      <c r="C1011" s="374" t="s">
        <v>151</v>
      </c>
      <c r="D1011" s="375"/>
      <c r="E1011" s="251">
        <v>87.32</v>
      </c>
      <c r="F1011" s="225">
        <v>21.74</v>
      </c>
    </row>
    <row r="1012" spans="2:6" x14ac:dyDescent="0.25">
      <c r="B1012" s="136" t="s">
        <v>173</v>
      </c>
      <c r="C1012" s="374" t="s">
        <v>173</v>
      </c>
      <c r="D1012" s="375">
        <v>4</v>
      </c>
      <c r="E1012" s="251">
        <v>7.84</v>
      </c>
      <c r="F1012" s="225">
        <v>1.087</v>
      </c>
    </row>
    <row r="1013" spans="2:6" x14ac:dyDescent="0.25">
      <c r="B1013" s="136" t="s">
        <v>337</v>
      </c>
      <c r="C1013" s="122" t="s">
        <v>337</v>
      </c>
      <c r="D1013" s="375">
        <v>4</v>
      </c>
      <c r="E1013" s="251"/>
      <c r="F1013" s="225">
        <v>21.74</v>
      </c>
    </row>
    <row r="1014" spans="2:6" x14ac:dyDescent="0.25">
      <c r="B1014" s="136" t="s">
        <v>277</v>
      </c>
      <c r="C1014" s="374" t="s">
        <v>277</v>
      </c>
      <c r="D1014" s="375">
        <v>1</v>
      </c>
      <c r="E1014" s="251">
        <v>6</v>
      </c>
      <c r="F1014" s="225">
        <v>0.27179999999999999</v>
      </c>
    </row>
    <row r="1015" spans="2:6" ht="15.75" thickBot="1" x14ac:dyDescent="0.3">
      <c r="B1015" s="386" t="s">
        <v>309</v>
      </c>
      <c r="C1015" s="389" t="s">
        <v>309</v>
      </c>
      <c r="D1015" s="390">
        <v>1</v>
      </c>
      <c r="E1015" s="391"/>
      <c r="F1015" s="225">
        <v>1.087</v>
      </c>
    </row>
    <row r="1016" spans="2:6" ht="15.75" thickBot="1" x14ac:dyDescent="0.3">
      <c r="B1016" s="235" t="s">
        <v>379</v>
      </c>
      <c r="C1016" s="369"/>
      <c r="D1016" s="370"/>
      <c r="E1016" s="371"/>
      <c r="F1016" s="372"/>
    </row>
    <row r="1017" spans="2:6" x14ac:dyDescent="0.25">
      <c r="B1017" s="373" t="s">
        <v>150</v>
      </c>
      <c r="C1017" s="374" t="s">
        <v>151</v>
      </c>
      <c r="D1017" s="375"/>
      <c r="E1017" s="251">
        <v>7.77</v>
      </c>
      <c r="F1017" s="225">
        <v>21.74</v>
      </c>
    </row>
    <row r="1018" spans="2:6" ht="15.75" thickBot="1" x14ac:dyDescent="0.3">
      <c r="B1018" s="136" t="s">
        <v>173</v>
      </c>
      <c r="C1018" s="374" t="s">
        <v>173</v>
      </c>
      <c r="D1018" s="375">
        <v>4</v>
      </c>
      <c r="E1018" s="251">
        <v>7.84</v>
      </c>
      <c r="F1018" s="225">
        <v>1.087</v>
      </c>
    </row>
    <row r="1019" spans="2:6" ht="15.75" thickBot="1" x14ac:dyDescent="0.3">
      <c r="B1019" s="235" t="s">
        <v>380</v>
      </c>
      <c r="C1019" s="369"/>
      <c r="D1019" s="370"/>
      <c r="E1019" s="371"/>
      <c r="F1019" s="372"/>
    </row>
    <row r="1020" spans="2:6" x14ac:dyDescent="0.25">
      <c r="B1020" s="373" t="s">
        <v>150</v>
      </c>
      <c r="C1020" s="374" t="s">
        <v>151</v>
      </c>
      <c r="D1020" s="375"/>
      <c r="E1020" s="251">
        <v>190.35</v>
      </c>
      <c r="F1020" s="225">
        <v>21.74</v>
      </c>
    </row>
    <row r="1021" spans="2:6" x14ac:dyDescent="0.25">
      <c r="B1021" s="136" t="s">
        <v>173</v>
      </c>
      <c r="C1021" s="374" t="s">
        <v>173</v>
      </c>
      <c r="D1021" s="375">
        <v>2</v>
      </c>
      <c r="E1021" s="251">
        <v>3.92</v>
      </c>
      <c r="F1021" s="225">
        <v>1.087</v>
      </c>
    </row>
    <row r="1022" spans="2:6" x14ac:dyDescent="0.25">
      <c r="B1022" s="136" t="s">
        <v>277</v>
      </c>
      <c r="C1022" s="374" t="s">
        <v>277</v>
      </c>
      <c r="D1022" s="375">
        <v>1</v>
      </c>
      <c r="E1022" s="251">
        <v>8</v>
      </c>
      <c r="F1022" s="225">
        <v>0.27179999999999999</v>
      </c>
    </row>
    <row r="1023" spans="2:6" x14ac:dyDescent="0.25">
      <c r="B1023" s="136" t="s">
        <v>337</v>
      </c>
      <c r="C1023" s="429" t="s">
        <v>337</v>
      </c>
      <c r="D1023" s="375">
        <v>4</v>
      </c>
      <c r="E1023" s="251"/>
      <c r="F1023" s="225">
        <v>21.74</v>
      </c>
    </row>
    <row r="1024" spans="2:6" ht="15.75" thickBot="1" x14ac:dyDescent="0.3">
      <c r="B1024" s="386" t="s">
        <v>309</v>
      </c>
      <c r="C1024" s="389" t="s">
        <v>309</v>
      </c>
      <c r="D1024" s="390">
        <v>1</v>
      </c>
      <c r="E1024" s="391"/>
      <c r="F1024" s="225">
        <v>1.087</v>
      </c>
    </row>
    <row r="1025" spans="2:6" ht="15.75" thickBot="1" x14ac:dyDescent="0.3">
      <c r="B1025" s="235" t="s">
        <v>381</v>
      </c>
      <c r="C1025" s="369"/>
      <c r="D1025" s="370"/>
      <c r="E1025" s="371"/>
      <c r="F1025" s="372"/>
    </row>
    <row r="1026" spans="2:6" x14ac:dyDescent="0.25">
      <c r="B1026" s="373" t="s">
        <v>150</v>
      </c>
      <c r="C1026" s="374" t="s">
        <v>151</v>
      </c>
      <c r="D1026" s="375"/>
      <c r="E1026" s="251">
        <v>37.57</v>
      </c>
      <c r="F1026" s="225">
        <v>21.74</v>
      </c>
    </row>
    <row r="1027" spans="2:6" x14ac:dyDescent="0.25">
      <c r="B1027" s="136" t="s">
        <v>173</v>
      </c>
      <c r="C1027" s="374" t="s">
        <v>173</v>
      </c>
      <c r="D1027" s="375">
        <v>1</v>
      </c>
      <c r="E1027" s="251">
        <v>1.96</v>
      </c>
      <c r="F1027" s="225">
        <v>1.087</v>
      </c>
    </row>
    <row r="1028" spans="2:6" x14ac:dyDescent="0.25">
      <c r="B1028" s="144" t="s">
        <v>277</v>
      </c>
      <c r="C1028" s="138" t="s">
        <v>277</v>
      </c>
      <c r="D1028" s="375">
        <v>1</v>
      </c>
      <c r="E1028" s="251">
        <v>12</v>
      </c>
      <c r="F1028" s="225">
        <v>0.27179999999999999</v>
      </c>
    </row>
    <row r="1029" spans="2:6" ht="15.75" thickBot="1" x14ac:dyDescent="0.3">
      <c r="B1029" s="430" t="s">
        <v>309</v>
      </c>
      <c r="C1029" s="138" t="s">
        <v>309</v>
      </c>
      <c r="D1029" s="390">
        <v>1</v>
      </c>
      <c r="E1029" s="391"/>
      <c r="F1029" s="225">
        <v>1.087</v>
      </c>
    </row>
    <row r="1030" spans="2:6" ht="15.75" thickBot="1" x14ac:dyDescent="0.3">
      <c r="B1030" s="235" t="s">
        <v>382</v>
      </c>
      <c r="C1030" s="413"/>
      <c r="D1030" s="370"/>
      <c r="E1030" s="371"/>
      <c r="F1030" s="372"/>
    </row>
    <row r="1031" spans="2:6" x14ac:dyDescent="0.25">
      <c r="B1031" s="373" t="s">
        <v>150</v>
      </c>
      <c r="C1031" s="374" t="s">
        <v>151</v>
      </c>
      <c r="D1031" s="375"/>
      <c r="E1031" s="251">
        <v>8.35</v>
      </c>
      <c r="F1031" s="225">
        <v>21.74</v>
      </c>
    </row>
    <row r="1032" spans="2:6" ht="15.75" thickBot="1" x14ac:dyDescent="0.3">
      <c r="B1032" s="136" t="s">
        <v>173</v>
      </c>
      <c r="C1032" s="374" t="s">
        <v>173</v>
      </c>
      <c r="D1032" s="375">
        <v>2</v>
      </c>
      <c r="E1032" s="251">
        <v>3.92</v>
      </c>
      <c r="F1032" s="225">
        <v>1.087</v>
      </c>
    </row>
    <row r="1033" spans="2:6" ht="15.75" thickBot="1" x14ac:dyDescent="0.3">
      <c r="B1033" s="235" t="s">
        <v>383</v>
      </c>
      <c r="C1033" s="369"/>
      <c r="D1033" s="370"/>
      <c r="E1033" s="371"/>
      <c r="F1033" s="372"/>
    </row>
    <row r="1034" spans="2:6" x14ac:dyDescent="0.25">
      <c r="B1034" s="373" t="s">
        <v>150</v>
      </c>
      <c r="C1034" s="374" t="s">
        <v>384</v>
      </c>
      <c r="D1034" s="375"/>
      <c r="E1034" s="251">
        <v>6.71</v>
      </c>
      <c r="F1034" s="225">
        <v>21.74</v>
      </c>
    </row>
    <row r="1035" spans="2:6" ht="15.75" thickBot="1" x14ac:dyDescent="0.3">
      <c r="B1035" s="136" t="s">
        <v>173</v>
      </c>
      <c r="C1035" s="374" t="s">
        <v>173</v>
      </c>
      <c r="D1035" s="375">
        <v>1</v>
      </c>
      <c r="E1035" s="251">
        <v>1.96</v>
      </c>
      <c r="F1035" s="225">
        <v>1.087</v>
      </c>
    </row>
    <row r="1036" spans="2:6" ht="15.75" thickBot="1" x14ac:dyDescent="0.3">
      <c r="B1036" s="235" t="s">
        <v>385</v>
      </c>
      <c r="C1036" s="369"/>
      <c r="D1036" s="370"/>
      <c r="E1036" s="371"/>
      <c r="F1036" s="372"/>
    </row>
    <row r="1037" spans="2:6" x14ac:dyDescent="0.25">
      <c r="B1037" s="373" t="s">
        <v>150</v>
      </c>
      <c r="C1037" s="374" t="s">
        <v>214</v>
      </c>
      <c r="D1037" s="375"/>
      <c r="E1037" s="251">
        <v>22.75</v>
      </c>
      <c r="F1037" s="225">
        <v>21.74</v>
      </c>
    </row>
    <row r="1038" spans="2:6" x14ac:dyDescent="0.25">
      <c r="B1038" s="136" t="s">
        <v>173</v>
      </c>
      <c r="C1038" s="374" t="s">
        <v>173</v>
      </c>
      <c r="D1038" s="375">
        <v>1</v>
      </c>
      <c r="E1038" s="251">
        <v>1.96</v>
      </c>
      <c r="F1038" s="225">
        <v>1.087</v>
      </c>
    </row>
    <row r="1039" spans="2:6" x14ac:dyDescent="0.25">
      <c r="B1039" s="136" t="s">
        <v>277</v>
      </c>
      <c r="C1039" s="374" t="s">
        <v>277</v>
      </c>
      <c r="D1039" s="375">
        <v>1</v>
      </c>
      <c r="E1039" s="251">
        <v>6</v>
      </c>
      <c r="F1039" s="225">
        <v>0.27179999999999999</v>
      </c>
    </row>
    <row r="1040" spans="2:6" ht="15.75" thickBot="1" x14ac:dyDescent="0.3">
      <c r="B1040" s="386" t="s">
        <v>309</v>
      </c>
      <c r="C1040" s="389" t="s">
        <v>309</v>
      </c>
      <c r="D1040" s="390">
        <v>1</v>
      </c>
      <c r="E1040" s="391"/>
      <c r="F1040" s="225">
        <v>1.087</v>
      </c>
    </row>
    <row r="1041" spans="2:6" ht="15.75" thickBot="1" x14ac:dyDescent="0.3">
      <c r="B1041" s="215" t="s">
        <v>386</v>
      </c>
      <c r="C1041" s="381" t="s">
        <v>387</v>
      </c>
      <c r="D1041" s="382"/>
      <c r="E1041" s="383"/>
      <c r="F1041" s="384"/>
    </row>
    <row r="1042" spans="2:6" x14ac:dyDescent="0.25">
      <c r="B1042" s="373" t="s">
        <v>150</v>
      </c>
      <c r="C1042" s="374" t="s">
        <v>214</v>
      </c>
      <c r="D1042" s="375"/>
      <c r="E1042" s="251">
        <v>22.8</v>
      </c>
      <c r="F1042" s="225">
        <v>21.74</v>
      </c>
    </row>
    <row r="1043" spans="2:6" x14ac:dyDescent="0.25">
      <c r="B1043" s="136" t="s">
        <v>173</v>
      </c>
      <c r="C1043" s="374" t="s">
        <v>173</v>
      </c>
      <c r="D1043" s="375">
        <v>1</v>
      </c>
      <c r="E1043" s="251">
        <v>1.96</v>
      </c>
      <c r="F1043" s="225">
        <v>1.087</v>
      </c>
    </row>
    <row r="1044" spans="2:6" x14ac:dyDescent="0.25">
      <c r="B1044" s="144" t="s">
        <v>317</v>
      </c>
      <c r="C1044" s="138" t="s">
        <v>317</v>
      </c>
      <c r="D1044" s="375"/>
      <c r="E1044" s="251">
        <v>4.8</v>
      </c>
      <c r="F1044" s="225">
        <v>4.3479999999999999</v>
      </c>
    </row>
    <row r="1045" spans="2:6" x14ac:dyDescent="0.25">
      <c r="B1045" s="136" t="s">
        <v>277</v>
      </c>
      <c r="C1045" s="374" t="s">
        <v>277</v>
      </c>
      <c r="D1045" s="375">
        <v>1</v>
      </c>
      <c r="E1045" s="251">
        <v>6</v>
      </c>
      <c r="F1045" s="225">
        <v>0.27179999999999999</v>
      </c>
    </row>
    <row r="1046" spans="2:6" ht="15.75" thickBot="1" x14ac:dyDescent="0.3">
      <c r="B1046" s="386" t="s">
        <v>309</v>
      </c>
      <c r="C1046" s="389" t="s">
        <v>309</v>
      </c>
      <c r="D1046" s="390">
        <v>1</v>
      </c>
      <c r="E1046" s="391"/>
      <c r="F1046" s="225">
        <v>1.087</v>
      </c>
    </row>
    <row r="1047" spans="2:6" ht="15.75" thickBot="1" x14ac:dyDescent="0.3">
      <c r="B1047" s="215" t="s">
        <v>388</v>
      </c>
      <c r="C1047" s="381" t="s">
        <v>387</v>
      </c>
      <c r="D1047" s="382"/>
      <c r="E1047" s="383"/>
      <c r="F1047" s="384"/>
    </row>
    <row r="1048" spans="2:6" x14ac:dyDescent="0.25">
      <c r="B1048" s="373" t="s">
        <v>150</v>
      </c>
      <c r="C1048" s="374" t="s">
        <v>214</v>
      </c>
      <c r="D1048" s="375"/>
      <c r="E1048" s="251">
        <v>23.5</v>
      </c>
      <c r="F1048" s="225">
        <v>21.74</v>
      </c>
    </row>
    <row r="1049" spans="2:6" x14ac:dyDescent="0.25">
      <c r="B1049" s="144" t="s">
        <v>173</v>
      </c>
      <c r="C1049" s="138" t="s">
        <v>173</v>
      </c>
      <c r="D1049" s="375">
        <v>1</v>
      </c>
      <c r="E1049" s="251">
        <v>1.96</v>
      </c>
      <c r="F1049" s="225">
        <v>1.087</v>
      </c>
    </row>
    <row r="1050" spans="2:6" x14ac:dyDescent="0.25">
      <c r="B1050" s="144" t="s">
        <v>317</v>
      </c>
      <c r="C1050" s="138" t="s">
        <v>317</v>
      </c>
      <c r="D1050" s="375"/>
      <c r="E1050" s="251">
        <v>4.8</v>
      </c>
      <c r="F1050" s="225">
        <v>0.27179999999999999</v>
      </c>
    </row>
    <row r="1051" spans="2:6" x14ac:dyDescent="0.25">
      <c r="B1051" s="144" t="s">
        <v>277</v>
      </c>
      <c r="C1051" s="138" t="s">
        <v>277</v>
      </c>
      <c r="D1051" s="375">
        <v>1</v>
      </c>
      <c r="E1051" s="251">
        <v>6</v>
      </c>
      <c r="F1051" s="225">
        <v>0.27179999999999999</v>
      </c>
    </row>
    <row r="1052" spans="2:6" ht="15.75" thickBot="1" x14ac:dyDescent="0.3">
      <c r="B1052" s="430" t="s">
        <v>309</v>
      </c>
      <c r="C1052" s="138" t="s">
        <v>309</v>
      </c>
      <c r="D1052" s="390">
        <v>1</v>
      </c>
      <c r="E1052" s="391"/>
      <c r="F1052" s="225">
        <v>1.087</v>
      </c>
    </row>
    <row r="1053" spans="2:6" ht="15.75" thickBot="1" x14ac:dyDescent="0.3">
      <c r="B1053" s="215" t="s">
        <v>389</v>
      </c>
      <c r="C1053" s="426" t="s">
        <v>387</v>
      </c>
      <c r="D1053" s="382"/>
      <c r="E1053" s="383"/>
      <c r="F1053" s="384"/>
    </row>
    <row r="1054" spans="2:6" x14ac:dyDescent="0.25">
      <c r="B1054" s="373" t="s">
        <v>150</v>
      </c>
      <c r="C1054" s="374" t="s">
        <v>214</v>
      </c>
      <c r="D1054" s="375"/>
      <c r="E1054" s="251">
        <v>23.51</v>
      </c>
      <c r="F1054" s="225">
        <v>21.74</v>
      </c>
    </row>
    <row r="1055" spans="2:6" x14ac:dyDescent="0.25">
      <c r="B1055" s="144" t="s">
        <v>173</v>
      </c>
      <c r="C1055" s="138" t="s">
        <v>173</v>
      </c>
      <c r="D1055" s="375">
        <v>1</v>
      </c>
      <c r="E1055" s="251">
        <v>1.96</v>
      </c>
      <c r="F1055" s="225">
        <v>1.087</v>
      </c>
    </row>
    <row r="1056" spans="2:6" x14ac:dyDescent="0.25">
      <c r="B1056" s="144" t="s">
        <v>317</v>
      </c>
      <c r="C1056" s="138" t="s">
        <v>317</v>
      </c>
      <c r="D1056" s="375"/>
      <c r="E1056" s="251">
        <v>4.8</v>
      </c>
      <c r="F1056" s="225">
        <v>4.3479999999999999</v>
      </c>
    </row>
    <row r="1057" spans="2:6" x14ac:dyDescent="0.25">
      <c r="B1057" s="144" t="s">
        <v>277</v>
      </c>
      <c r="C1057" s="138" t="s">
        <v>277</v>
      </c>
      <c r="D1057" s="375">
        <v>1</v>
      </c>
      <c r="E1057" s="251">
        <v>6</v>
      </c>
      <c r="F1057" s="225">
        <v>0.27179999999999999</v>
      </c>
    </row>
    <row r="1058" spans="2:6" ht="15.75" thickBot="1" x14ac:dyDescent="0.3">
      <c r="B1058" s="430" t="s">
        <v>309</v>
      </c>
      <c r="C1058" s="138" t="s">
        <v>309</v>
      </c>
      <c r="D1058" s="390">
        <v>1</v>
      </c>
      <c r="E1058" s="391"/>
      <c r="F1058" s="225">
        <v>1.087</v>
      </c>
    </row>
    <row r="1059" spans="2:6" ht="15.75" thickBot="1" x14ac:dyDescent="0.3">
      <c r="B1059" s="215" t="s">
        <v>390</v>
      </c>
      <c r="C1059" s="426" t="s">
        <v>387</v>
      </c>
      <c r="D1059" s="382"/>
      <c r="E1059" s="383"/>
      <c r="F1059" s="384"/>
    </row>
    <row r="1060" spans="2:6" x14ac:dyDescent="0.25">
      <c r="B1060" s="373" t="s">
        <v>150</v>
      </c>
      <c r="C1060" s="374" t="s">
        <v>214</v>
      </c>
      <c r="D1060" s="375"/>
      <c r="E1060" s="251">
        <v>23.5</v>
      </c>
      <c r="F1060" s="225">
        <v>21.74</v>
      </c>
    </row>
    <row r="1061" spans="2:6" x14ac:dyDescent="0.25">
      <c r="B1061" s="136" t="s">
        <v>173</v>
      </c>
      <c r="C1061" s="374" t="s">
        <v>173</v>
      </c>
      <c r="D1061" s="375">
        <v>1</v>
      </c>
      <c r="E1061" s="251">
        <v>1.96</v>
      </c>
      <c r="F1061" s="225">
        <v>1.087</v>
      </c>
    </row>
    <row r="1062" spans="2:6" x14ac:dyDescent="0.25">
      <c r="B1062" s="144" t="s">
        <v>317</v>
      </c>
      <c r="C1062" s="138" t="s">
        <v>317</v>
      </c>
      <c r="D1062" s="375"/>
      <c r="E1062" s="251">
        <v>4.8</v>
      </c>
      <c r="F1062" s="225">
        <v>4.3479999999999999</v>
      </c>
    </row>
    <row r="1063" spans="2:6" x14ac:dyDescent="0.25">
      <c r="B1063" s="136" t="s">
        <v>277</v>
      </c>
      <c r="C1063" s="374" t="s">
        <v>277</v>
      </c>
      <c r="D1063" s="375">
        <v>1</v>
      </c>
      <c r="E1063" s="251">
        <v>6</v>
      </c>
      <c r="F1063" s="225">
        <v>0.27179999999999999</v>
      </c>
    </row>
    <row r="1064" spans="2:6" ht="15.75" thickBot="1" x14ac:dyDescent="0.3">
      <c r="B1064" s="386" t="s">
        <v>309</v>
      </c>
      <c r="C1064" s="389" t="s">
        <v>309</v>
      </c>
      <c r="D1064" s="390">
        <v>1</v>
      </c>
      <c r="E1064" s="391"/>
      <c r="F1064" s="225">
        <v>1.087</v>
      </c>
    </row>
    <row r="1065" spans="2:6" ht="15.75" thickBot="1" x14ac:dyDescent="0.3">
      <c r="B1065" s="215" t="s">
        <v>391</v>
      </c>
      <c r="C1065" s="381" t="s">
        <v>387</v>
      </c>
      <c r="D1065" s="382"/>
      <c r="E1065" s="383"/>
      <c r="F1065" s="384"/>
    </row>
    <row r="1066" spans="2:6" x14ac:dyDescent="0.25">
      <c r="B1066" s="373" t="s">
        <v>150</v>
      </c>
      <c r="C1066" s="374" t="s">
        <v>214</v>
      </c>
      <c r="D1066" s="375"/>
      <c r="E1066" s="251">
        <v>47.64</v>
      </c>
      <c r="F1066" s="225">
        <v>21.74</v>
      </c>
    </row>
    <row r="1067" spans="2:6" x14ac:dyDescent="0.25">
      <c r="B1067" s="136" t="s">
        <v>173</v>
      </c>
      <c r="C1067" s="374" t="s">
        <v>173</v>
      </c>
      <c r="D1067" s="375">
        <v>2</v>
      </c>
      <c r="E1067" s="251">
        <v>3.92</v>
      </c>
      <c r="F1067" s="225">
        <v>1.087</v>
      </c>
    </row>
    <row r="1068" spans="2:6" x14ac:dyDescent="0.25">
      <c r="B1068" s="144" t="s">
        <v>317</v>
      </c>
      <c r="C1068" s="138" t="s">
        <v>317</v>
      </c>
      <c r="D1068" s="375"/>
      <c r="E1068" s="251">
        <v>9.6</v>
      </c>
      <c r="F1068" s="225">
        <v>0.27179999999999999</v>
      </c>
    </row>
    <row r="1069" spans="2:6" x14ac:dyDescent="0.25">
      <c r="B1069" s="136" t="s">
        <v>277</v>
      </c>
      <c r="C1069" s="374" t="s">
        <v>277</v>
      </c>
      <c r="D1069" s="375">
        <v>2</v>
      </c>
      <c r="E1069" s="251">
        <v>12</v>
      </c>
      <c r="F1069" s="225">
        <v>0.27179999999999999</v>
      </c>
    </row>
    <row r="1070" spans="2:6" ht="15.75" thickBot="1" x14ac:dyDescent="0.3">
      <c r="B1070" s="386" t="s">
        <v>309</v>
      </c>
      <c r="C1070" s="389" t="s">
        <v>309</v>
      </c>
      <c r="D1070" s="390">
        <v>2</v>
      </c>
      <c r="E1070" s="391"/>
      <c r="F1070" s="225">
        <v>1.087</v>
      </c>
    </row>
    <row r="1071" spans="2:6" ht="15.75" thickBot="1" x14ac:dyDescent="0.3">
      <c r="B1071" s="235" t="s">
        <v>392</v>
      </c>
      <c r="C1071" s="369"/>
      <c r="D1071" s="370"/>
      <c r="E1071" s="371"/>
      <c r="F1071" s="372"/>
    </row>
    <row r="1072" spans="2:6" x14ac:dyDescent="0.25">
      <c r="B1072" s="373" t="s">
        <v>150</v>
      </c>
      <c r="C1072" s="374" t="s">
        <v>214</v>
      </c>
      <c r="D1072" s="375"/>
      <c r="E1072" s="251">
        <v>23.26</v>
      </c>
      <c r="F1072" s="225">
        <v>21.74</v>
      </c>
    </row>
    <row r="1073" spans="2:6" x14ac:dyDescent="0.25">
      <c r="B1073" s="136" t="s">
        <v>173</v>
      </c>
      <c r="C1073" s="374" t="s">
        <v>173</v>
      </c>
      <c r="D1073" s="375">
        <v>2</v>
      </c>
      <c r="E1073" s="251">
        <v>3.92</v>
      </c>
      <c r="F1073" s="225">
        <v>1.087</v>
      </c>
    </row>
    <row r="1074" spans="2:6" x14ac:dyDescent="0.25">
      <c r="B1074" s="144" t="s">
        <v>317</v>
      </c>
      <c r="C1074" s="138" t="s">
        <v>317</v>
      </c>
      <c r="D1074" s="375"/>
      <c r="E1074" s="251">
        <v>4.8</v>
      </c>
      <c r="F1074" s="225">
        <v>4.3479999999999999</v>
      </c>
    </row>
    <row r="1075" spans="2:6" x14ac:dyDescent="0.25">
      <c r="B1075" s="136" t="s">
        <v>277</v>
      </c>
      <c r="C1075" s="374" t="s">
        <v>277</v>
      </c>
      <c r="D1075" s="375">
        <v>1</v>
      </c>
      <c r="E1075" s="251">
        <v>6</v>
      </c>
      <c r="F1075" s="225">
        <v>0.27179999999999999</v>
      </c>
    </row>
    <row r="1076" spans="2:6" ht="15.75" thickBot="1" x14ac:dyDescent="0.3">
      <c r="B1076" s="386" t="s">
        <v>309</v>
      </c>
      <c r="C1076" s="389" t="s">
        <v>309</v>
      </c>
      <c r="D1076" s="390">
        <v>1</v>
      </c>
      <c r="E1076" s="391"/>
      <c r="F1076" s="225">
        <v>1.087</v>
      </c>
    </row>
    <row r="1077" spans="2:6" ht="15.75" thickBot="1" x14ac:dyDescent="0.3">
      <c r="B1077" s="235" t="s">
        <v>393</v>
      </c>
      <c r="C1077" s="369"/>
      <c r="D1077" s="370"/>
      <c r="E1077" s="371"/>
      <c r="F1077" s="372"/>
    </row>
    <row r="1078" spans="2:6" x14ac:dyDescent="0.25">
      <c r="B1078" s="373" t="s">
        <v>150</v>
      </c>
      <c r="C1078" s="374" t="s">
        <v>214</v>
      </c>
      <c r="D1078" s="375"/>
      <c r="E1078" s="251">
        <v>23.41</v>
      </c>
      <c r="F1078" s="225">
        <v>21.74</v>
      </c>
    </row>
    <row r="1079" spans="2:6" x14ac:dyDescent="0.25">
      <c r="B1079" s="136" t="s">
        <v>173</v>
      </c>
      <c r="C1079" s="374" t="s">
        <v>173</v>
      </c>
      <c r="D1079" s="375">
        <v>1</v>
      </c>
      <c r="E1079" s="251">
        <v>1.96</v>
      </c>
      <c r="F1079" s="225">
        <v>1.087</v>
      </c>
    </row>
    <row r="1080" spans="2:6" x14ac:dyDescent="0.25">
      <c r="B1080" s="144" t="s">
        <v>317</v>
      </c>
      <c r="C1080" s="138" t="s">
        <v>317</v>
      </c>
      <c r="D1080" s="375"/>
      <c r="E1080" s="251">
        <v>4.8</v>
      </c>
      <c r="F1080" s="225">
        <v>0.27179999999999999</v>
      </c>
    </row>
    <row r="1081" spans="2:6" x14ac:dyDescent="0.25">
      <c r="B1081" s="136" t="s">
        <v>277</v>
      </c>
      <c r="C1081" s="374" t="s">
        <v>277</v>
      </c>
      <c r="D1081" s="375">
        <v>1</v>
      </c>
      <c r="E1081" s="251">
        <v>6</v>
      </c>
      <c r="F1081" s="225">
        <v>0.27179999999999999</v>
      </c>
    </row>
    <row r="1082" spans="2:6" ht="15.75" thickBot="1" x14ac:dyDescent="0.3">
      <c r="B1082" s="386" t="s">
        <v>309</v>
      </c>
      <c r="C1082" s="389" t="s">
        <v>309</v>
      </c>
      <c r="D1082" s="390">
        <v>1</v>
      </c>
      <c r="E1082" s="391"/>
      <c r="F1082" s="225">
        <v>1.087</v>
      </c>
    </row>
    <row r="1083" spans="2:6" ht="15.75" thickBot="1" x14ac:dyDescent="0.3">
      <c r="B1083" s="235" t="s">
        <v>394</v>
      </c>
      <c r="C1083" s="369"/>
      <c r="D1083" s="370"/>
      <c r="E1083" s="371"/>
      <c r="F1083" s="372"/>
    </row>
    <row r="1084" spans="2:6" x14ac:dyDescent="0.25">
      <c r="B1084" s="373" t="s">
        <v>150</v>
      </c>
      <c r="C1084" s="374" t="s">
        <v>214</v>
      </c>
      <c r="D1084" s="375"/>
      <c r="E1084" s="251">
        <v>22.88</v>
      </c>
      <c r="F1084" s="225">
        <v>21.74</v>
      </c>
    </row>
    <row r="1085" spans="2:6" x14ac:dyDescent="0.25">
      <c r="B1085" s="136" t="s">
        <v>173</v>
      </c>
      <c r="C1085" s="374" t="s">
        <v>173</v>
      </c>
      <c r="D1085" s="375">
        <v>1</v>
      </c>
      <c r="E1085" s="251">
        <v>1.96</v>
      </c>
      <c r="F1085" s="225">
        <v>1.087</v>
      </c>
    </row>
    <row r="1086" spans="2:6" x14ac:dyDescent="0.25">
      <c r="B1086" s="136" t="s">
        <v>277</v>
      </c>
      <c r="C1086" s="374" t="s">
        <v>277</v>
      </c>
      <c r="D1086" s="375">
        <v>1</v>
      </c>
      <c r="E1086" s="251">
        <v>6</v>
      </c>
      <c r="F1086" s="225">
        <v>0.27179999999999999</v>
      </c>
    </row>
    <row r="1087" spans="2:6" ht="15.75" thickBot="1" x14ac:dyDescent="0.3">
      <c r="B1087" s="386" t="s">
        <v>309</v>
      </c>
      <c r="C1087" s="389" t="s">
        <v>309</v>
      </c>
      <c r="D1087" s="390">
        <v>1</v>
      </c>
      <c r="E1087" s="391"/>
      <c r="F1087" s="225">
        <v>1.087</v>
      </c>
    </row>
    <row r="1088" spans="2:6" ht="15.75" thickBot="1" x14ac:dyDescent="0.3">
      <c r="B1088" s="235" t="s">
        <v>395</v>
      </c>
      <c r="C1088" s="369"/>
      <c r="D1088" s="370"/>
      <c r="E1088" s="371"/>
      <c r="F1088" s="372"/>
    </row>
    <row r="1089" spans="2:6" x14ac:dyDescent="0.25">
      <c r="B1089" s="373" t="s">
        <v>150</v>
      </c>
      <c r="C1089" s="374" t="s">
        <v>214</v>
      </c>
      <c r="D1089" s="375"/>
      <c r="E1089" s="251">
        <v>22.68</v>
      </c>
      <c r="F1089" s="225">
        <v>21.74</v>
      </c>
    </row>
    <row r="1090" spans="2:6" x14ac:dyDescent="0.25">
      <c r="B1090" s="136" t="s">
        <v>173</v>
      </c>
      <c r="C1090" s="374" t="s">
        <v>173</v>
      </c>
      <c r="D1090" s="375">
        <v>1</v>
      </c>
      <c r="E1090" s="251">
        <v>1.96</v>
      </c>
      <c r="F1090" s="225">
        <v>1.087</v>
      </c>
    </row>
    <row r="1091" spans="2:6" x14ac:dyDescent="0.25">
      <c r="B1091" s="136" t="s">
        <v>317</v>
      </c>
      <c r="C1091" s="429" t="s">
        <v>317</v>
      </c>
      <c r="D1091" s="375"/>
      <c r="E1091" s="251">
        <v>4.8</v>
      </c>
      <c r="F1091" s="225">
        <v>0.27179999999999999</v>
      </c>
    </row>
    <row r="1092" spans="2:6" x14ac:dyDescent="0.25">
      <c r="B1092" s="136" t="s">
        <v>277</v>
      </c>
      <c r="C1092" s="374" t="s">
        <v>277</v>
      </c>
      <c r="D1092" s="375">
        <v>1</v>
      </c>
      <c r="E1092" s="251">
        <v>6</v>
      </c>
      <c r="F1092" s="225">
        <v>0.27179999999999999</v>
      </c>
    </row>
    <row r="1093" spans="2:6" ht="15.75" thickBot="1" x14ac:dyDescent="0.3">
      <c r="B1093" s="386" t="s">
        <v>309</v>
      </c>
      <c r="C1093" s="389" t="s">
        <v>309</v>
      </c>
      <c r="D1093" s="390">
        <v>1</v>
      </c>
      <c r="E1093" s="391"/>
      <c r="F1093" s="225">
        <v>1.087</v>
      </c>
    </row>
    <row r="1094" spans="2:6" ht="15.75" thickBot="1" x14ac:dyDescent="0.3">
      <c r="B1094" s="235" t="s">
        <v>396</v>
      </c>
      <c r="C1094" s="369"/>
      <c r="D1094" s="370"/>
      <c r="E1094" s="371"/>
      <c r="F1094" s="372"/>
    </row>
    <row r="1095" spans="2:6" x14ac:dyDescent="0.25">
      <c r="B1095" s="373" t="s">
        <v>150</v>
      </c>
      <c r="C1095" s="374" t="s">
        <v>214</v>
      </c>
      <c r="D1095" s="375"/>
      <c r="E1095" s="251">
        <v>23.61</v>
      </c>
      <c r="F1095" s="225">
        <v>21.74</v>
      </c>
    </row>
    <row r="1096" spans="2:6" x14ac:dyDescent="0.25">
      <c r="B1096" s="136" t="s">
        <v>173</v>
      </c>
      <c r="C1096" s="374" t="s">
        <v>173</v>
      </c>
      <c r="D1096" s="375">
        <v>1</v>
      </c>
      <c r="E1096" s="251">
        <v>1.96</v>
      </c>
      <c r="F1096" s="225">
        <v>1.087</v>
      </c>
    </row>
    <row r="1097" spans="2:6" x14ac:dyDescent="0.25">
      <c r="B1097" s="144" t="s">
        <v>317</v>
      </c>
      <c r="C1097" s="138" t="s">
        <v>317</v>
      </c>
      <c r="D1097" s="375"/>
      <c r="E1097" s="251">
        <v>4.8</v>
      </c>
      <c r="F1097" s="225">
        <v>0.27179999999999999</v>
      </c>
    </row>
    <row r="1098" spans="2:6" x14ac:dyDescent="0.25">
      <c r="B1098" s="136" t="s">
        <v>277</v>
      </c>
      <c r="C1098" s="374" t="s">
        <v>277</v>
      </c>
      <c r="D1098" s="375">
        <v>1</v>
      </c>
      <c r="E1098" s="251">
        <v>6</v>
      </c>
      <c r="F1098" s="225">
        <v>0.27179999999999999</v>
      </c>
    </row>
    <row r="1099" spans="2:6" ht="15.75" thickBot="1" x14ac:dyDescent="0.3">
      <c r="B1099" s="386" t="s">
        <v>309</v>
      </c>
      <c r="C1099" s="389" t="s">
        <v>309</v>
      </c>
      <c r="D1099" s="390">
        <v>1</v>
      </c>
      <c r="E1099" s="391"/>
      <c r="F1099" s="225">
        <v>1.087</v>
      </c>
    </row>
    <row r="1100" spans="2:6" ht="15.75" thickBot="1" x14ac:dyDescent="0.3">
      <c r="B1100" s="235" t="s">
        <v>711</v>
      </c>
      <c r="C1100" s="369"/>
      <c r="D1100" s="370"/>
      <c r="E1100" s="371"/>
      <c r="F1100" s="372"/>
    </row>
    <row r="1101" spans="2:6" x14ac:dyDescent="0.25">
      <c r="B1101" s="373" t="s">
        <v>150</v>
      </c>
      <c r="C1101" s="374" t="s">
        <v>214</v>
      </c>
      <c r="D1101" s="375"/>
      <c r="E1101" s="251">
        <v>23.61</v>
      </c>
      <c r="F1101" s="225">
        <v>21.74</v>
      </c>
    </row>
    <row r="1102" spans="2:6" x14ac:dyDescent="0.25">
      <c r="B1102" s="136" t="s">
        <v>173</v>
      </c>
      <c r="C1102" s="374" t="s">
        <v>173</v>
      </c>
      <c r="D1102" s="375">
        <v>1</v>
      </c>
      <c r="E1102" s="251">
        <v>1.96</v>
      </c>
      <c r="F1102" s="225">
        <v>1.087</v>
      </c>
    </row>
    <row r="1103" spans="2:6" x14ac:dyDescent="0.25">
      <c r="B1103" s="144" t="s">
        <v>317</v>
      </c>
      <c r="C1103" s="138" t="s">
        <v>317</v>
      </c>
      <c r="D1103" s="375"/>
      <c r="E1103" s="251">
        <v>4.8</v>
      </c>
      <c r="F1103" s="225">
        <v>0.27179999999999999</v>
      </c>
    </row>
    <row r="1104" spans="2:6" x14ac:dyDescent="0.25">
      <c r="B1104" s="136" t="s">
        <v>277</v>
      </c>
      <c r="C1104" s="374" t="s">
        <v>277</v>
      </c>
      <c r="D1104" s="375">
        <v>1</v>
      </c>
      <c r="E1104" s="251">
        <v>6</v>
      </c>
      <c r="F1104" s="225">
        <v>0.27179999999999999</v>
      </c>
    </row>
    <row r="1105" spans="2:6" ht="15.75" thickBot="1" x14ac:dyDescent="0.3">
      <c r="B1105" s="386" t="s">
        <v>309</v>
      </c>
      <c r="C1105" s="389" t="s">
        <v>309</v>
      </c>
      <c r="D1105" s="390">
        <v>1</v>
      </c>
      <c r="E1105" s="391"/>
      <c r="F1105" s="225">
        <v>1.087</v>
      </c>
    </row>
    <row r="1106" spans="2:6" ht="15.75" thickBot="1" x14ac:dyDescent="0.3">
      <c r="B1106" s="235" t="s">
        <v>712</v>
      </c>
      <c r="C1106" s="369"/>
      <c r="D1106" s="370"/>
      <c r="E1106" s="371"/>
      <c r="F1106" s="372"/>
    </row>
    <row r="1107" spans="2:6" x14ac:dyDescent="0.25">
      <c r="B1107" s="373" t="s">
        <v>150</v>
      </c>
      <c r="C1107" s="374" t="s">
        <v>214</v>
      </c>
      <c r="D1107" s="375"/>
      <c r="E1107" s="251">
        <v>23.61</v>
      </c>
      <c r="F1107" s="225">
        <v>21.74</v>
      </c>
    </row>
    <row r="1108" spans="2:6" x14ac:dyDescent="0.25">
      <c r="B1108" s="136" t="s">
        <v>173</v>
      </c>
      <c r="C1108" s="374" t="s">
        <v>173</v>
      </c>
      <c r="D1108" s="375">
        <v>1</v>
      </c>
      <c r="E1108" s="251">
        <v>1.96</v>
      </c>
      <c r="F1108" s="225">
        <v>1.087</v>
      </c>
    </row>
    <row r="1109" spans="2:6" x14ac:dyDescent="0.25">
      <c r="B1109" s="144" t="s">
        <v>317</v>
      </c>
      <c r="C1109" s="138" t="s">
        <v>317</v>
      </c>
      <c r="D1109" s="375"/>
      <c r="E1109" s="348">
        <v>4.8</v>
      </c>
      <c r="F1109" s="225">
        <v>0.27179999999999999</v>
      </c>
    </row>
    <row r="1110" spans="2:6" x14ac:dyDescent="0.25">
      <c r="B1110" s="136" t="s">
        <v>277</v>
      </c>
      <c r="C1110" s="374" t="s">
        <v>277</v>
      </c>
      <c r="D1110" s="375">
        <v>1</v>
      </c>
      <c r="E1110" s="251">
        <v>6</v>
      </c>
      <c r="F1110" s="225">
        <v>0.27179999999999999</v>
      </c>
    </row>
    <row r="1111" spans="2:6" ht="15.75" thickBot="1" x14ac:dyDescent="0.3">
      <c r="B1111" s="386" t="s">
        <v>309</v>
      </c>
      <c r="C1111" s="389" t="s">
        <v>309</v>
      </c>
      <c r="D1111" s="390">
        <v>1</v>
      </c>
      <c r="E1111" s="391"/>
      <c r="F1111" s="225">
        <v>1.087</v>
      </c>
    </row>
    <row r="1112" spans="2:6" ht="15.75" thickBot="1" x14ac:dyDescent="0.3">
      <c r="B1112" s="235" t="s">
        <v>713</v>
      </c>
      <c r="C1112" s="369"/>
      <c r="D1112" s="370"/>
      <c r="E1112" s="371"/>
      <c r="F1112" s="372"/>
    </row>
    <row r="1113" spans="2:6" x14ac:dyDescent="0.25">
      <c r="B1113" s="373" t="s">
        <v>150</v>
      </c>
      <c r="C1113" s="374" t="s">
        <v>214</v>
      </c>
      <c r="D1113" s="375"/>
      <c r="E1113" s="251">
        <v>23.61</v>
      </c>
      <c r="F1113" s="225">
        <v>21.74</v>
      </c>
    </row>
    <row r="1114" spans="2:6" x14ac:dyDescent="0.25">
      <c r="B1114" s="136" t="s">
        <v>173</v>
      </c>
      <c r="C1114" s="374" t="s">
        <v>173</v>
      </c>
      <c r="D1114" s="375">
        <v>1</v>
      </c>
      <c r="E1114" s="251">
        <v>1.96</v>
      </c>
      <c r="F1114" s="225">
        <v>1.087</v>
      </c>
    </row>
    <row r="1115" spans="2:6" x14ac:dyDescent="0.25">
      <c r="B1115" s="144" t="s">
        <v>317</v>
      </c>
      <c r="C1115" s="138" t="s">
        <v>317</v>
      </c>
      <c r="D1115" s="375"/>
      <c r="E1115" s="251">
        <v>4.8</v>
      </c>
      <c r="F1115" s="225">
        <v>0.27179999999999999</v>
      </c>
    </row>
    <row r="1116" spans="2:6" x14ac:dyDescent="0.25">
      <c r="B1116" s="136" t="s">
        <v>277</v>
      </c>
      <c r="C1116" s="374" t="s">
        <v>277</v>
      </c>
      <c r="D1116" s="375">
        <v>1</v>
      </c>
      <c r="E1116" s="251">
        <v>6</v>
      </c>
      <c r="F1116" s="225">
        <v>0.27179999999999999</v>
      </c>
    </row>
    <row r="1117" spans="2:6" ht="15.75" thickBot="1" x14ac:dyDescent="0.3">
      <c r="B1117" s="386" t="s">
        <v>309</v>
      </c>
      <c r="C1117" s="389" t="s">
        <v>309</v>
      </c>
      <c r="D1117" s="390">
        <v>1</v>
      </c>
      <c r="E1117" s="391"/>
      <c r="F1117" s="225">
        <v>1.087</v>
      </c>
    </row>
    <row r="1118" spans="2:6" ht="15.75" thickBot="1" x14ac:dyDescent="0.3">
      <c r="B1118" s="235" t="s">
        <v>714</v>
      </c>
      <c r="C1118" s="369"/>
      <c r="D1118" s="370"/>
      <c r="E1118" s="371"/>
      <c r="F1118" s="372"/>
    </row>
    <row r="1119" spans="2:6" x14ac:dyDescent="0.25">
      <c r="B1119" s="373" t="s">
        <v>150</v>
      </c>
      <c r="C1119" s="374" t="s">
        <v>214</v>
      </c>
      <c r="D1119" s="375"/>
      <c r="E1119" s="251">
        <v>24.14</v>
      </c>
      <c r="F1119" s="225">
        <v>21.74</v>
      </c>
    </row>
    <row r="1120" spans="2:6" x14ac:dyDescent="0.25">
      <c r="B1120" s="136" t="s">
        <v>173</v>
      </c>
      <c r="C1120" s="374" t="s">
        <v>173</v>
      </c>
      <c r="D1120" s="375">
        <v>1</v>
      </c>
      <c r="E1120" s="251">
        <v>1.96</v>
      </c>
      <c r="F1120" s="225">
        <v>1.087</v>
      </c>
    </row>
    <row r="1121" spans="2:8" x14ac:dyDescent="0.25">
      <c r="B1121" s="144" t="s">
        <v>317</v>
      </c>
      <c r="C1121" s="138" t="s">
        <v>317</v>
      </c>
      <c r="D1121" s="375"/>
      <c r="E1121" s="348">
        <v>4.8</v>
      </c>
      <c r="F1121" s="225">
        <v>0.27179999999999999</v>
      </c>
    </row>
    <row r="1122" spans="2:8" x14ac:dyDescent="0.25">
      <c r="B1122" s="136" t="s">
        <v>277</v>
      </c>
      <c r="C1122" s="374" t="s">
        <v>277</v>
      </c>
      <c r="D1122" s="375">
        <v>1</v>
      </c>
      <c r="E1122" s="251">
        <v>6</v>
      </c>
      <c r="F1122" s="225">
        <v>0.27179999999999999</v>
      </c>
    </row>
    <row r="1123" spans="2:8" ht="15.75" thickBot="1" x14ac:dyDescent="0.3">
      <c r="B1123" s="386" t="s">
        <v>309</v>
      </c>
      <c r="C1123" s="389" t="s">
        <v>309</v>
      </c>
      <c r="D1123" s="390">
        <v>1</v>
      </c>
      <c r="E1123" s="391"/>
      <c r="F1123" s="225">
        <v>1.087</v>
      </c>
    </row>
    <row r="1124" spans="2:8" ht="15.75" thickBot="1" x14ac:dyDescent="0.3">
      <c r="B1124" s="235" t="s">
        <v>716</v>
      </c>
      <c r="C1124" s="369"/>
      <c r="D1124" s="370"/>
      <c r="E1124" s="371"/>
      <c r="F1124" s="372"/>
    </row>
    <row r="1125" spans="2:8" x14ac:dyDescent="0.25">
      <c r="B1125" s="373" t="s">
        <v>150</v>
      </c>
      <c r="C1125" s="374" t="s">
        <v>214</v>
      </c>
      <c r="D1125" s="375"/>
      <c r="E1125" s="251">
        <v>22.66</v>
      </c>
      <c r="F1125" s="225">
        <v>21.74</v>
      </c>
    </row>
    <row r="1126" spans="2:8" x14ac:dyDescent="0.25">
      <c r="B1126" s="136" t="s">
        <v>173</v>
      </c>
      <c r="C1126" s="374" t="s">
        <v>173</v>
      </c>
      <c r="D1126" s="375">
        <v>1</v>
      </c>
      <c r="E1126" s="251">
        <v>1.96</v>
      </c>
      <c r="F1126" s="225">
        <v>1.087</v>
      </c>
    </row>
    <row r="1127" spans="2:8" x14ac:dyDescent="0.25">
      <c r="B1127" s="144" t="s">
        <v>317</v>
      </c>
      <c r="C1127" s="138" t="s">
        <v>317</v>
      </c>
      <c r="D1127" s="375"/>
      <c r="E1127" s="251">
        <v>4.8</v>
      </c>
      <c r="F1127" s="225">
        <v>0.27179999999999999</v>
      </c>
    </row>
    <row r="1128" spans="2:8" x14ac:dyDescent="0.25">
      <c r="B1128" s="136" t="s">
        <v>277</v>
      </c>
      <c r="C1128" s="137" t="s">
        <v>277</v>
      </c>
      <c r="D1128" s="375">
        <v>1</v>
      </c>
      <c r="E1128" s="251">
        <v>6</v>
      </c>
      <c r="F1128" s="225">
        <v>0.27179999999999999</v>
      </c>
    </row>
    <row r="1129" spans="2:8" ht="15.75" thickBot="1" x14ac:dyDescent="0.3">
      <c r="B1129" s="386" t="s">
        <v>309</v>
      </c>
      <c r="C1129" s="389" t="s">
        <v>309</v>
      </c>
      <c r="D1129" s="390">
        <v>1</v>
      </c>
      <c r="E1129" s="391"/>
      <c r="F1129" s="225">
        <v>1.087</v>
      </c>
    </row>
    <row r="1130" spans="2:8" ht="15.75" thickBot="1" x14ac:dyDescent="0.3">
      <c r="B1130" s="235" t="s">
        <v>715</v>
      </c>
      <c r="C1130" s="369"/>
      <c r="D1130" s="370"/>
      <c r="E1130" s="371"/>
      <c r="F1130" s="372"/>
      <c r="H1130" s="606"/>
    </row>
    <row r="1131" spans="2:8" x14ac:dyDescent="0.25">
      <c r="B1131" s="373" t="s">
        <v>150</v>
      </c>
      <c r="C1131" s="374" t="s">
        <v>214</v>
      </c>
      <c r="D1131" s="375"/>
      <c r="E1131" s="251">
        <v>23.52</v>
      </c>
      <c r="F1131" s="225">
        <v>21.74</v>
      </c>
    </row>
    <row r="1132" spans="2:8" x14ac:dyDescent="0.25">
      <c r="B1132" s="136" t="s">
        <v>173</v>
      </c>
      <c r="C1132" s="374" t="s">
        <v>173</v>
      </c>
      <c r="D1132" s="375">
        <v>1</v>
      </c>
      <c r="E1132" s="251">
        <v>1.96</v>
      </c>
      <c r="F1132" s="225">
        <v>1.087</v>
      </c>
    </row>
    <row r="1133" spans="2:8" x14ac:dyDescent="0.25">
      <c r="B1133" s="144" t="s">
        <v>317</v>
      </c>
      <c r="C1133" s="138" t="s">
        <v>317</v>
      </c>
      <c r="D1133" s="375"/>
      <c r="E1133" s="251">
        <v>4.8</v>
      </c>
      <c r="F1133" s="225">
        <v>0.27179999999999999</v>
      </c>
    </row>
    <row r="1134" spans="2:8" x14ac:dyDescent="0.25">
      <c r="B1134" s="136" t="s">
        <v>277</v>
      </c>
      <c r="C1134" s="137" t="s">
        <v>277</v>
      </c>
      <c r="D1134" s="375">
        <v>1</v>
      </c>
      <c r="E1134" s="251">
        <v>6</v>
      </c>
      <c r="F1134" s="225">
        <v>0.27179999999999999</v>
      </c>
    </row>
    <row r="1135" spans="2:8" ht="15.75" thickBot="1" x14ac:dyDescent="0.3">
      <c r="B1135" s="386" t="s">
        <v>309</v>
      </c>
      <c r="C1135" s="389" t="s">
        <v>309</v>
      </c>
      <c r="D1135" s="390">
        <v>1</v>
      </c>
      <c r="E1135" s="391"/>
      <c r="F1135" s="225">
        <v>1.087</v>
      </c>
    </row>
    <row r="1136" spans="2:8" ht="15.75" thickBot="1" x14ac:dyDescent="0.3">
      <c r="B1136" s="268" t="s">
        <v>397</v>
      </c>
      <c r="C1136" s="417" t="s">
        <v>387</v>
      </c>
      <c r="D1136" s="418"/>
      <c r="E1136" s="419"/>
      <c r="F1136" s="420"/>
    </row>
    <row r="1137" spans="2:6" x14ac:dyDescent="0.25">
      <c r="B1137" s="373" t="s">
        <v>150</v>
      </c>
      <c r="C1137" s="374" t="s">
        <v>214</v>
      </c>
      <c r="D1137" s="375"/>
      <c r="E1137" s="251">
        <v>37.72</v>
      </c>
      <c r="F1137" s="225">
        <v>21.74</v>
      </c>
    </row>
    <row r="1138" spans="2:6" x14ac:dyDescent="0.25">
      <c r="B1138" s="136" t="s">
        <v>173</v>
      </c>
      <c r="C1138" s="374" t="s">
        <v>173</v>
      </c>
      <c r="D1138" s="375">
        <v>1</v>
      </c>
      <c r="E1138" s="251">
        <v>1.96</v>
      </c>
      <c r="F1138" s="225">
        <v>1.087</v>
      </c>
    </row>
    <row r="1139" spans="2:6" x14ac:dyDescent="0.25">
      <c r="B1139" s="136" t="s">
        <v>277</v>
      </c>
      <c r="C1139" s="374" t="s">
        <v>277</v>
      </c>
      <c r="D1139" s="375">
        <v>2</v>
      </c>
      <c r="E1139" s="251">
        <v>18</v>
      </c>
      <c r="F1139" s="225">
        <v>0.27179999999999999</v>
      </c>
    </row>
    <row r="1140" spans="2:6" ht="15.75" thickBot="1" x14ac:dyDescent="0.3">
      <c r="B1140" s="386" t="s">
        <v>309</v>
      </c>
      <c r="C1140" s="389" t="s">
        <v>309</v>
      </c>
      <c r="D1140" s="390">
        <v>3</v>
      </c>
      <c r="E1140" s="391"/>
      <c r="F1140" s="225">
        <v>1.087</v>
      </c>
    </row>
    <row r="1141" spans="2:6" ht="15.75" thickBot="1" x14ac:dyDescent="0.3">
      <c r="B1141" s="268" t="s">
        <v>398</v>
      </c>
      <c r="C1141" s="417"/>
      <c r="D1141" s="418"/>
      <c r="E1141" s="419"/>
      <c r="F1141" s="420"/>
    </row>
    <row r="1142" spans="2:6" x14ac:dyDescent="0.25">
      <c r="B1142" s="373" t="s">
        <v>150</v>
      </c>
      <c r="C1142" s="374" t="s">
        <v>214</v>
      </c>
      <c r="D1142" s="375"/>
      <c r="E1142" s="251">
        <v>33.1</v>
      </c>
      <c r="F1142" s="225">
        <v>21.74</v>
      </c>
    </row>
    <row r="1143" spans="2:6" x14ac:dyDescent="0.25">
      <c r="B1143" s="136" t="s">
        <v>173</v>
      </c>
      <c r="C1143" s="374" t="s">
        <v>173</v>
      </c>
      <c r="D1143" s="375">
        <v>1</v>
      </c>
      <c r="E1143" s="251">
        <v>1.96</v>
      </c>
      <c r="F1143" s="225">
        <v>1.087</v>
      </c>
    </row>
    <row r="1144" spans="2:6" x14ac:dyDescent="0.25">
      <c r="B1144" s="136" t="s">
        <v>277</v>
      </c>
      <c r="C1144" s="374" t="s">
        <v>277</v>
      </c>
      <c r="D1144" s="375">
        <v>1</v>
      </c>
      <c r="E1144" s="251">
        <v>6</v>
      </c>
      <c r="F1144" s="225">
        <v>0.27179999999999999</v>
      </c>
    </row>
    <row r="1145" spans="2:6" x14ac:dyDescent="0.25">
      <c r="B1145" s="136" t="s">
        <v>337</v>
      </c>
      <c r="C1145" s="374" t="s">
        <v>337</v>
      </c>
      <c r="D1145" s="375">
        <v>1</v>
      </c>
      <c r="E1145" s="251"/>
      <c r="F1145" s="225">
        <v>21.74</v>
      </c>
    </row>
    <row r="1146" spans="2:6" ht="15.75" thickBot="1" x14ac:dyDescent="0.3">
      <c r="B1146" s="386" t="s">
        <v>309</v>
      </c>
      <c r="C1146" s="389" t="s">
        <v>309</v>
      </c>
      <c r="D1146" s="390">
        <v>2</v>
      </c>
      <c r="E1146" s="391"/>
      <c r="F1146" s="225">
        <v>1.087</v>
      </c>
    </row>
    <row r="1147" spans="2:6" ht="15.75" thickBot="1" x14ac:dyDescent="0.3">
      <c r="B1147" s="268" t="s">
        <v>399</v>
      </c>
      <c r="C1147" s="417"/>
      <c r="D1147" s="418"/>
      <c r="E1147" s="419"/>
      <c r="F1147" s="420"/>
    </row>
    <row r="1148" spans="2:6" x14ac:dyDescent="0.25">
      <c r="B1148" s="373" t="s">
        <v>150</v>
      </c>
      <c r="C1148" s="374" t="s">
        <v>214</v>
      </c>
      <c r="D1148" s="375"/>
      <c r="E1148" s="251">
        <v>29.51</v>
      </c>
      <c r="F1148" s="225">
        <v>21.74</v>
      </c>
    </row>
    <row r="1149" spans="2:6" x14ac:dyDescent="0.25">
      <c r="B1149" s="136" t="s">
        <v>173</v>
      </c>
      <c r="C1149" s="374" t="s">
        <v>173</v>
      </c>
      <c r="D1149" s="375">
        <v>1</v>
      </c>
      <c r="E1149" s="251">
        <v>1.96</v>
      </c>
      <c r="F1149" s="225">
        <v>1.087</v>
      </c>
    </row>
    <row r="1150" spans="2:6" x14ac:dyDescent="0.25">
      <c r="B1150" s="144" t="s">
        <v>317</v>
      </c>
      <c r="C1150" s="138" t="s">
        <v>317</v>
      </c>
      <c r="D1150" s="375"/>
      <c r="E1150" s="251">
        <v>2.8</v>
      </c>
      <c r="F1150" s="225">
        <v>0.27179999999999999</v>
      </c>
    </row>
    <row r="1151" spans="2:6" x14ac:dyDescent="0.25">
      <c r="B1151" s="136" t="s">
        <v>277</v>
      </c>
      <c r="C1151" s="374" t="s">
        <v>277</v>
      </c>
      <c r="D1151" s="375">
        <v>1</v>
      </c>
      <c r="E1151" s="251">
        <v>8</v>
      </c>
      <c r="F1151" s="225">
        <v>0.27179999999999999</v>
      </c>
    </row>
    <row r="1152" spans="2:6" ht="15.75" thickBot="1" x14ac:dyDescent="0.3">
      <c r="B1152" s="386" t="s">
        <v>309</v>
      </c>
      <c r="C1152" s="389" t="s">
        <v>309</v>
      </c>
      <c r="D1152" s="390">
        <v>1</v>
      </c>
      <c r="E1152" s="391"/>
      <c r="F1152" s="225">
        <v>1.087</v>
      </c>
    </row>
    <row r="1153" spans="2:6" ht="15.75" thickBot="1" x14ac:dyDescent="0.3">
      <c r="B1153" s="268" t="s">
        <v>400</v>
      </c>
      <c r="C1153" s="417"/>
      <c r="D1153" s="418"/>
      <c r="E1153" s="419"/>
      <c r="F1153" s="420"/>
    </row>
    <row r="1154" spans="2:6" x14ac:dyDescent="0.25">
      <c r="B1154" s="373" t="s">
        <v>150</v>
      </c>
      <c r="C1154" s="374" t="s">
        <v>214</v>
      </c>
      <c r="D1154" s="375"/>
      <c r="E1154" s="251">
        <v>23.35</v>
      </c>
      <c r="F1154" s="225">
        <v>21.74</v>
      </c>
    </row>
    <row r="1155" spans="2:6" x14ac:dyDescent="0.25">
      <c r="B1155" s="136" t="s">
        <v>173</v>
      </c>
      <c r="C1155" s="374" t="s">
        <v>173</v>
      </c>
      <c r="D1155" s="375">
        <v>1</v>
      </c>
      <c r="E1155" s="251">
        <v>1.96</v>
      </c>
      <c r="F1155" s="225">
        <v>1.087</v>
      </c>
    </row>
    <row r="1156" spans="2:6" x14ac:dyDescent="0.25">
      <c r="B1156" s="136" t="s">
        <v>277</v>
      </c>
      <c r="C1156" s="374" t="s">
        <v>277</v>
      </c>
      <c r="D1156" s="375">
        <v>1</v>
      </c>
      <c r="E1156" s="251">
        <v>6</v>
      </c>
      <c r="F1156" s="225">
        <v>0.27179999999999999</v>
      </c>
    </row>
    <row r="1157" spans="2:6" ht="15.75" thickBot="1" x14ac:dyDescent="0.3">
      <c r="B1157" s="386" t="s">
        <v>309</v>
      </c>
      <c r="C1157" s="389" t="s">
        <v>309</v>
      </c>
      <c r="D1157" s="390">
        <v>2</v>
      </c>
      <c r="E1157" s="391"/>
      <c r="F1157" s="225">
        <v>1.087</v>
      </c>
    </row>
    <row r="1158" spans="2:6" ht="15.75" thickBot="1" x14ac:dyDescent="0.3">
      <c r="B1158" s="235" t="s">
        <v>647</v>
      </c>
      <c r="C1158" s="369"/>
      <c r="D1158" s="370"/>
      <c r="E1158" s="371"/>
      <c r="F1158" s="372"/>
    </row>
    <row r="1159" spans="2:6" x14ac:dyDescent="0.25">
      <c r="B1159" s="373" t="s">
        <v>150</v>
      </c>
      <c r="C1159" s="374" t="s">
        <v>214</v>
      </c>
      <c r="D1159" s="375"/>
      <c r="E1159" s="251">
        <v>49.11</v>
      </c>
      <c r="F1159" s="225">
        <v>21.74</v>
      </c>
    </row>
    <row r="1160" spans="2:6" x14ac:dyDescent="0.25">
      <c r="B1160" s="136" t="s">
        <v>173</v>
      </c>
      <c r="C1160" s="374" t="s">
        <v>173</v>
      </c>
      <c r="D1160" s="375">
        <v>1</v>
      </c>
      <c r="E1160" s="251">
        <v>1.96</v>
      </c>
      <c r="F1160" s="225">
        <v>1.087</v>
      </c>
    </row>
    <row r="1161" spans="2:6" x14ac:dyDescent="0.25">
      <c r="B1161" s="144" t="s">
        <v>317</v>
      </c>
      <c r="C1161" s="138" t="s">
        <v>317</v>
      </c>
      <c r="D1161" s="375"/>
      <c r="E1161" s="251">
        <v>9.6</v>
      </c>
      <c r="F1161" s="225">
        <v>0.27179999999999999</v>
      </c>
    </row>
    <row r="1162" spans="2:6" x14ac:dyDescent="0.25">
      <c r="B1162" s="136" t="s">
        <v>277</v>
      </c>
      <c r="C1162" s="374" t="s">
        <v>277</v>
      </c>
      <c r="D1162" s="375">
        <v>2</v>
      </c>
      <c r="E1162" s="251">
        <v>20</v>
      </c>
      <c r="F1162" s="225">
        <v>0.27179999999999999</v>
      </c>
    </row>
    <row r="1163" spans="2:6" ht="15.75" thickBot="1" x14ac:dyDescent="0.3">
      <c r="B1163" s="386" t="s">
        <v>309</v>
      </c>
      <c r="C1163" s="389" t="s">
        <v>309</v>
      </c>
      <c r="D1163" s="390">
        <v>1</v>
      </c>
      <c r="E1163" s="391"/>
      <c r="F1163" s="225">
        <v>1.087</v>
      </c>
    </row>
    <row r="1164" spans="2:6" ht="15.75" thickBot="1" x14ac:dyDescent="0.3">
      <c r="B1164" s="215" t="s">
        <v>401</v>
      </c>
      <c r="C1164" s="381"/>
      <c r="D1164" s="382"/>
      <c r="E1164" s="383"/>
      <c r="F1164" s="384"/>
    </row>
    <row r="1165" spans="2:6" ht="15.75" thickBot="1" x14ac:dyDescent="0.3">
      <c r="B1165" s="373" t="s">
        <v>150</v>
      </c>
      <c r="C1165" s="374" t="s">
        <v>214</v>
      </c>
      <c r="D1165" s="375"/>
      <c r="E1165" s="251">
        <v>13.5</v>
      </c>
      <c r="F1165" s="225">
        <v>0.36230000000000001</v>
      </c>
    </row>
    <row r="1166" spans="2:6" ht="15.75" thickBot="1" x14ac:dyDescent="0.3">
      <c r="B1166" s="246" t="s">
        <v>402</v>
      </c>
      <c r="C1166" s="431"/>
      <c r="D1166" s="403"/>
      <c r="E1166" s="404"/>
      <c r="F1166" s="405"/>
    </row>
    <row r="1167" spans="2:6" x14ac:dyDescent="0.25">
      <c r="B1167" s="373" t="s">
        <v>150</v>
      </c>
      <c r="C1167" s="137" t="s">
        <v>151</v>
      </c>
      <c r="D1167" s="375"/>
      <c r="E1167" s="251">
        <v>13.67</v>
      </c>
      <c r="F1167" s="225">
        <v>21.74</v>
      </c>
    </row>
    <row r="1168" spans="2:6" x14ac:dyDescent="0.25">
      <c r="B1168" s="373" t="s">
        <v>327</v>
      </c>
      <c r="C1168" s="169" t="s">
        <v>691</v>
      </c>
      <c r="D1168" s="375">
        <v>2</v>
      </c>
      <c r="E1168" s="251"/>
      <c r="F1168" s="225">
        <v>21.74</v>
      </c>
    </row>
    <row r="1169" spans="2:6" x14ac:dyDescent="0.25">
      <c r="B1169" s="373" t="s">
        <v>175</v>
      </c>
      <c r="C1169" s="169" t="s">
        <v>692</v>
      </c>
      <c r="D1169" s="375">
        <v>2</v>
      </c>
      <c r="E1169" s="251"/>
      <c r="F1169" s="225">
        <v>21.74</v>
      </c>
    </row>
    <row r="1170" spans="2:6" x14ac:dyDescent="0.25">
      <c r="B1170" s="144" t="s">
        <v>173</v>
      </c>
      <c r="C1170" s="138" t="s">
        <v>173</v>
      </c>
      <c r="D1170" s="375">
        <v>3</v>
      </c>
      <c r="E1170" s="251">
        <v>5.88</v>
      </c>
      <c r="F1170" s="225">
        <v>1.087</v>
      </c>
    </row>
    <row r="1171" spans="2:6" ht="15.75" thickBot="1" x14ac:dyDescent="0.3">
      <c r="B1171" s="144" t="s">
        <v>277</v>
      </c>
      <c r="C1171" s="138" t="s">
        <v>277</v>
      </c>
      <c r="D1171" s="375">
        <v>1</v>
      </c>
      <c r="E1171" s="251">
        <v>6</v>
      </c>
      <c r="F1171" s="225">
        <v>0.27179999999999999</v>
      </c>
    </row>
    <row r="1172" spans="2:6" ht="15.75" thickBot="1" x14ac:dyDescent="0.3">
      <c r="B1172" s="246" t="s">
        <v>403</v>
      </c>
      <c r="C1172" s="432"/>
      <c r="D1172" s="403"/>
      <c r="E1172" s="404"/>
      <c r="F1172" s="405"/>
    </row>
    <row r="1173" spans="2:6" x14ac:dyDescent="0.25">
      <c r="B1173" s="373" t="s">
        <v>150</v>
      </c>
      <c r="C1173" s="374" t="s">
        <v>151</v>
      </c>
      <c r="D1173" s="375"/>
      <c r="E1173" s="251">
        <v>1.77</v>
      </c>
      <c r="F1173" s="225">
        <v>21.74</v>
      </c>
    </row>
    <row r="1174" spans="2:6" x14ac:dyDescent="0.25">
      <c r="B1174" s="136" t="s">
        <v>173</v>
      </c>
      <c r="C1174" s="374" t="s">
        <v>173</v>
      </c>
      <c r="D1174" s="375">
        <v>1</v>
      </c>
      <c r="E1174" s="251">
        <v>1.96</v>
      </c>
      <c r="F1174" s="225">
        <v>1.087</v>
      </c>
    </row>
    <row r="1175" spans="2:6" x14ac:dyDescent="0.25">
      <c r="B1175" s="373" t="s">
        <v>329</v>
      </c>
      <c r="C1175" s="122" t="s">
        <v>692</v>
      </c>
      <c r="D1175" s="375">
        <v>1</v>
      </c>
      <c r="E1175" s="251"/>
      <c r="F1175" s="225">
        <v>21.74</v>
      </c>
    </row>
    <row r="1176" spans="2:6" ht="15.75" thickBot="1" x14ac:dyDescent="0.3">
      <c r="B1176" s="386" t="s">
        <v>309</v>
      </c>
      <c r="C1176" s="389" t="s">
        <v>309</v>
      </c>
      <c r="D1176" s="390">
        <v>1</v>
      </c>
      <c r="E1176" s="391"/>
      <c r="F1176" s="225">
        <v>1.087</v>
      </c>
    </row>
    <row r="1177" spans="2:6" ht="15.75" thickBot="1" x14ac:dyDescent="0.3">
      <c r="B1177" s="246" t="s">
        <v>404</v>
      </c>
      <c r="C1177" s="402"/>
      <c r="D1177" s="403"/>
      <c r="E1177" s="404"/>
      <c r="F1177" s="405"/>
    </row>
    <row r="1178" spans="2:6" x14ac:dyDescent="0.25">
      <c r="B1178" s="373" t="s">
        <v>150</v>
      </c>
      <c r="C1178" s="374" t="s">
        <v>151</v>
      </c>
      <c r="D1178" s="375"/>
      <c r="E1178" s="251">
        <v>4.05</v>
      </c>
      <c r="F1178" s="225">
        <v>21.74</v>
      </c>
    </row>
    <row r="1179" spans="2:6" x14ac:dyDescent="0.25">
      <c r="B1179" s="136" t="s">
        <v>173</v>
      </c>
      <c r="C1179" s="137" t="s">
        <v>173</v>
      </c>
      <c r="D1179" s="375">
        <v>4</v>
      </c>
      <c r="E1179" s="251">
        <v>7.84</v>
      </c>
      <c r="F1179" s="225">
        <v>1.087</v>
      </c>
    </row>
    <row r="1180" spans="2:6" x14ac:dyDescent="0.25">
      <c r="B1180" s="373" t="s">
        <v>327</v>
      </c>
      <c r="C1180" s="169" t="s">
        <v>691</v>
      </c>
      <c r="D1180" s="375">
        <v>1</v>
      </c>
      <c r="E1180" s="251"/>
      <c r="F1180" s="225">
        <v>21.74</v>
      </c>
    </row>
    <row r="1181" spans="2:6" x14ac:dyDescent="0.25">
      <c r="B1181" s="373" t="s">
        <v>175</v>
      </c>
      <c r="C1181" s="169" t="s">
        <v>692</v>
      </c>
      <c r="D1181" s="375">
        <v>1</v>
      </c>
      <c r="E1181" s="251"/>
      <c r="F1181" s="225">
        <v>21.74</v>
      </c>
    </row>
    <row r="1182" spans="2:6" x14ac:dyDescent="0.25">
      <c r="B1182" s="136" t="s">
        <v>277</v>
      </c>
      <c r="C1182" s="137" t="s">
        <v>277</v>
      </c>
      <c r="D1182" s="375">
        <v>1</v>
      </c>
      <c r="E1182" s="251">
        <v>7.5</v>
      </c>
      <c r="F1182" s="225">
        <v>0.27179999999999999</v>
      </c>
    </row>
    <row r="1183" spans="2:6" ht="15.75" thickBot="1" x14ac:dyDescent="0.3">
      <c r="B1183" s="386" t="s">
        <v>309</v>
      </c>
      <c r="C1183" s="389" t="s">
        <v>309</v>
      </c>
      <c r="D1183" s="390">
        <v>1</v>
      </c>
      <c r="E1183" s="391"/>
      <c r="F1183" s="225">
        <v>1.087</v>
      </c>
    </row>
    <row r="1184" spans="2:6" ht="15.75" thickBot="1" x14ac:dyDescent="0.3">
      <c r="B1184" s="246" t="s">
        <v>405</v>
      </c>
      <c r="C1184" s="431"/>
      <c r="D1184" s="403"/>
      <c r="E1184" s="404"/>
      <c r="F1184" s="405"/>
    </row>
    <row r="1185" spans="2:6" x14ac:dyDescent="0.25">
      <c r="B1185" s="411" t="s">
        <v>150</v>
      </c>
      <c r="C1185" s="137" t="s">
        <v>151</v>
      </c>
      <c r="D1185" s="375"/>
      <c r="E1185" s="251">
        <v>13.62</v>
      </c>
      <c r="F1185" s="225">
        <v>21.74</v>
      </c>
    </row>
    <row r="1186" spans="2:6" x14ac:dyDescent="0.25">
      <c r="B1186" s="144" t="s">
        <v>173</v>
      </c>
      <c r="C1186" s="137" t="s">
        <v>173</v>
      </c>
      <c r="D1186" s="375">
        <v>3</v>
      </c>
      <c r="E1186" s="251">
        <v>5.88</v>
      </c>
      <c r="F1186" s="225">
        <v>1.087</v>
      </c>
    </row>
    <row r="1187" spans="2:6" x14ac:dyDescent="0.25">
      <c r="B1187" s="411" t="s">
        <v>327</v>
      </c>
      <c r="C1187" s="169" t="s">
        <v>691</v>
      </c>
      <c r="D1187" s="375">
        <v>2</v>
      </c>
      <c r="E1187" s="251"/>
      <c r="F1187" s="225">
        <v>21.74</v>
      </c>
    </row>
    <row r="1188" spans="2:6" x14ac:dyDescent="0.25">
      <c r="B1188" s="411" t="s">
        <v>175</v>
      </c>
      <c r="C1188" s="169" t="s">
        <v>692</v>
      </c>
      <c r="D1188" s="375">
        <v>2</v>
      </c>
      <c r="E1188" s="251"/>
      <c r="F1188" s="225">
        <v>21.74</v>
      </c>
    </row>
    <row r="1189" spans="2:6" x14ac:dyDescent="0.25">
      <c r="B1189" s="411" t="s">
        <v>328</v>
      </c>
      <c r="C1189" s="206" t="s">
        <v>328</v>
      </c>
      <c r="D1189" s="375">
        <v>2</v>
      </c>
      <c r="E1189" s="251"/>
      <c r="F1189" s="225">
        <v>21.74</v>
      </c>
    </row>
    <row r="1190" spans="2:6" x14ac:dyDescent="0.25">
      <c r="B1190" s="144" t="s">
        <v>277</v>
      </c>
      <c r="C1190" s="138" t="s">
        <v>277</v>
      </c>
      <c r="D1190" s="375">
        <v>1</v>
      </c>
      <c r="E1190" s="251">
        <v>6</v>
      </c>
      <c r="F1190" s="225">
        <v>0.27179999999999999</v>
      </c>
    </row>
    <row r="1191" spans="2:6" ht="15.75" thickBot="1" x14ac:dyDescent="0.3">
      <c r="B1191" s="430" t="s">
        <v>309</v>
      </c>
      <c r="C1191" s="138" t="s">
        <v>309</v>
      </c>
      <c r="D1191" s="390">
        <v>1</v>
      </c>
      <c r="E1191" s="391"/>
      <c r="F1191" s="225">
        <v>1.087</v>
      </c>
    </row>
    <row r="1192" spans="2:6" ht="15.75" thickBot="1" x14ac:dyDescent="0.3">
      <c r="B1192" s="246" t="s">
        <v>406</v>
      </c>
      <c r="C1192" s="432"/>
      <c r="D1192" s="403"/>
      <c r="E1192" s="404"/>
      <c r="F1192" s="405"/>
    </row>
    <row r="1193" spans="2:6" x14ac:dyDescent="0.25">
      <c r="B1193" s="373" t="s">
        <v>150</v>
      </c>
      <c r="C1193" s="374" t="s">
        <v>151</v>
      </c>
      <c r="D1193" s="375"/>
      <c r="E1193" s="251">
        <v>4.09</v>
      </c>
      <c r="F1193" s="225">
        <v>21.74</v>
      </c>
    </row>
    <row r="1194" spans="2:6" x14ac:dyDescent="0.25">
      <c r="B1194" s="144" t="s">
        <v>173</v>
      </c>
      <c r="C1194" s="138" t="s">
        <v>173</v>
      </c>
      <c r="D1194" s="375">
        <v>1</v>
      </c>
      <c r="E1194" s="251">
        <v>1.96</v>
      </c>
      <c r="F1194" s="225">
        <v>1.087</v>
      </c>
    </row>
    <row r="1195" spans="2:6" x14ac:dyDescent="0.25">
      <c r="B1195" s="373" t="s">
        <v>327</v>
      </c>
      <c r="C1195" s="122" t="s">
        <v>691</v>
      </c>
      <c r="D1195" s="375">
        <v>1</v>
      </c>
      <c r="E1195" s="251"/>
      <c r="F1195" s="225">
        <v>21.74</v>
      </c>
    </row>
    <row r="1196" spans="2:6" x14ac:dyDescent="0.25">
      <c r="B1196" s="373" t="s">
        <v>407</v>
      </c>
      <c r="C1196" s="406" t="s">
        <v>239</v>
      </c>
      <c r="D1196" s="375">
        <v>1</v>
      </c>
      <c r="E1196" s="251"/>
      <c r="F1196" s="225">
        <v>21.74</v>
      </c>
    </row>
    <row r="1197" spans="2:6" ht="15.75" thickBot="1" x14ac:dyDescent="0.3">
      <c r="B1197" s="386" t="s">
        <v>309</v>
      </c>
      <c r="C1197" s="389" t="s">
        <v>309</v>
      </c>
      <c r="D1197" s="390">
        <v>1</v>
      </c>
      <c r="E1197" s="391"/>
      <c r="F1197" s="225">
        <v>1.087</v>
      </c>
    </row>
    <row r="1198" spans="2:6" ht="15.75" thickBot="1" x14ac:dyDescent="0.3">
      <c r="B1198" s="227" t="s">
        <v>408</v>
      </c>
      <c r="C1198" s="433"/>
      <c r="D1198" s="408"/>
      <c r="E1198" s="409"/>
      <c r="F1198" s="410"/>
    </row>
    <row r="1199" spans="2:6" x14ac:dyDescent="0.25">
      <c r="B1199" s="411" t="s">
        <v>150</v>
      </c>
      <c r="C1199" s="137" t="s">
        <v>151</v>
      </c>
      <c r="D1199" s="375"/>
      <c r="E1199" s="251">
        <v>7.11</v>
      </c>
      <c r="F1199" s="225">
        <v>21.74</v>
      </c>
    </row>
    <row r="1200" spans="2:6" x14ac:dyDescent="0.25">
      <c r="B1200" s="144" t="s">
        <v>173</v>
      </c>
      <c r="C1200" s="137" t="s">
        <v>173</v>
      </c>
      <c r="D1200" s="375">
        <v>2</v>
      </c>
      <c r="E1200" s="251">
        <v>3.92</v>
      </c>
      <c r="F1200" s="225">
        <v>1.087</v>
      </c>
    </row>
    <row r="1201" spans="2:6" ht="30.75" thickBot="1" x14ac:dyDescent="0.3">
      <c r="B1201" s="411" t="s">
        <v>409</v>
      </c>
      <c r="C1201" s="138" t="s">
        <v>409</v>
      </c>
      <c r="D1201" s="375">
        <v>1</v>
      </c>
      <c r="E1201" s="251"/>
      <c r="F1201" s="225">
        <v>21.74</v>
      </c>
    </row>
    <row r="1202" spans="2:6" ht="15.75" thickBot="1" x14ac:dyDescent="0.3">
      <c r="B1202" s="227" t="s">
        <v>410</v>
      </c>
      <c r="C1202" s="425"/>
      <c r="D1202" s="408"/>
      <c r="E1202" s="409"/>
      <c r="F1202" s="410"/>
    </row>
    <row r="1203" spans="2:6" x14ac:dyDescent="0.25">
      <c r="B1203" s="377" t="s">
        <v>150</v>
      </c>
      <c r="C1203" s="378" t="s">
        <v>151</v>
      </c>
      <c r="D1203" s="379"/>
      <c r="E1203" s="223">
        <v>6.37</v>
      </c>
      <c r="F1203" s="224">
        <v>21.74</v>
      </c>
    </row>
    <row r="1204" spans="2:6" ht="30" x14ac:dyDescent="0.25">
      <c r="B1204" s="411" t="s">
        <v>409</v>
      </c>
      <c r="C1204" s="138" t="s">
        <v>409</v>
      </c>
      <c r="D1204" s="375">
        <v>1</v>
      </c>
      <c r="E1204" s="251"/>
      <c r="F1204" s="225">
        <v>21.74</v>
      </c>
    </row>
    <row r="1205" spans="2:6" x14ac:dyDescent="0.25">
      <c r="B1205" s="144" t="s">
        <v>173</v>
      </c>
      <c r="C1205" s="137" t="s">
        <v>173</v>
      </c>
      <c r="D1205" s="375">
        <v>1</v>
      </c>
      <c r="E1205" s="251">
        <v>1.96</v>
      </c>
      <c r="F1205" s="225">
        <v>1.087</v>
      </c>
    </row>
    <row r="1206" spans="2:6" ht="15.75" thickBot="1" x14ac:dyDescent="0.3">
      <c r="B1206" s="434" t="s">
        <v>317</v>
      </c>
      <c r="C1206" s="138" t="s">
        <v>317</v>
      </c>
      <c r="D1206" s="395"/>
      <c r="E1206" s="396">
        <v>1</v>
      </c>
      <c r="F1206" s="234">
        <v>0.27179999999999999</v>
      </c>
    </row>
    <row r="1207" spans="2:6" ht="15.75" thickBot="1" x14ac:dyDescent="0.3">
      <c r="D1207" s="121"/>
      <c r="E1207" s="435"/>
      <c r="F1207" s="436"/>
    </row>
    <row r="1208" spans="2:6" ht="15.75" thickBot="1" x14ac:dyDescent="0.3">
      <c r="B1208" s="598" t="s">
        <v>411</v>
      </c>
      <c r="C1208" s="599"/>
      <c r="D1208" s="599"/>
      <c r="E1208" s="599"/>
      <c r="F1208" s="600"/>
    </row>
    <row r="1209" spans="2:6" ht="15.75" thickBot="1" x14ac:dyDescent="0.3">
      <c r="B1209" s="281" t="s">
        <v>412</v>
      </c>
      <c r="C1209" s="282"/>
      <c r="D1209" s="282"/>
      <c r="E1209" s="282"/>
      <c r="F1209" s="283"/>
    </row>
    <row r="1210" spans="2:6" ht="30.75" thickBot="1" x14ac:dyDescent="0.3">
      <c r="B1210" s="364" t="s">
        <v>300</v>
      </c>
      <c r="C1210" s="365" t="s">
        <v>146</v>
      </c>
      <c r="D1210" s="366" t="s">
        <v>272</v>
      </c>
      <c r="E1210" s="367" t="s">
        <v>148</v>
      </c>
      <c r="F1210" s="368" t="s">
        <v>149</v>
      </c>
    </row>
    <row r="1211" spans="2:6" ht="15.75" thickBot="1" x14ac:dyDescent="0.3">
      <c r="B1211" s="235" t="s">
        <v>413</v>
      </c>
      <c r="C1211" s="369"/>
      <c r="D1211" s="370"/>
      <c r="E1211" s="371"/>
      <c r="F1211" s="372"/>
    </row>
    <row r="1212" spans="2:6" x14ac:dyDescent="0.25">
      <c r="B1212" s="373" t="s">
        <v>150</v>
      </c>
      <c r="C1212" s="374" t="s">
        <v>151</v>
      </c>
      <c r="D1212" s="375"/>
      <c r="E1212" s="251">
        <v>23.96</v>
      </c>
      <c r="F1212" s="225">
        <v>21.74</v>
      </c>
    </row>
    <row r="1213" spans="2:6" x14ac:dyDescent="0.25">
      <c r="B1213" s="136" t="s">
        <v>173</v>
      </c>
      <c r="C1213" s="374" t="s">
        <v>173</v>
      </c>
      <c r="D1213" s="375">
        <v>1</v>
      </c>
      <c r="E1213" s="251">
        <v>1.96</v>
      </c>
      <c r="F1213" s="225">
        <v>1.087</v>
      </c>
    </row>
    <row r="1214" spans="2:6" x14ac:dyDescent="0.25">
      <c r="B1214" s="136" t="s">
        <v>277</v>
      </c>
      <c r="C1214" s="374" t="s">
        <v>277</v>
      </c>
      <c r="D1214" s="375">
        <v>1</v>
      </c>
      <c r="E1214" s="251">
        <v>7.5</v>
      </c>
      <c r="F1214" s="225">
        <v>0.27179999999999999</v>
      </c>
    </row>
    <row r="1215" spans="2:6" ht="15.75" thickBot="1" x14ac:dyDescent="0.3">
      <c r="B1215" s="386" t="s">
        <v>309</v>
      </c>
      <c r="C1215" s="389" t="s">
        <v>309</v>
      </c>
      <c r="D1215" s="390">
        <v>1</v>
      </c>
      <c r="E1215" s="391"/>
      <c r="F1215" s="392">
        <v>1.087</v>
      </c>
    </row>
    <row r="1216" spans="2:6" ht="15.75" thickBot="1" x14ac:dyDescent="0.3">
      <c r="B1216" s="235" t="s">
        <v>414</v>
      </c>
      <c r="C1216" s="369"/>
      <c r="D1216" s="370"/>
      <c r="E1216" s="371"/>
      <c r="F1216" s="372"/>
    </row>
    <row r="1217" spans="2:6" x14ac:dyDescent="0.25">
      <c r="B1217" s="373" t="s">
        <v>150</v>
      </c>
      <c r="C1217" s="374" t="s">
        <v>151</v>
      </c>
      <c r="D1217" s="375"/>
      <c r="E1217" s="251">
        <v>9.82</v>
      </c>
      <c r="F1217" s="225">
        <v>21.74</v>
      </c>
    </row>
    <row r="1218" spans="2:6" x14ac:dyDescent="0.25">
      <c r="B1218" s="136" t="s">
        <v>173</v>
      </c>
      <c r="C1218" s="374" t="s">
        <v>173</v>
      </c>
      <c r="D1218" s="375">
        <v>1</v>
      </c>
      <c r="E1218" s="251">
        <v>1.96</v>
      </c>
      <c r="F1218" s="225">
        <v>1.087</v>
      </c>
    </row>
    <row r="1219" spans="2:6" x14ac:dyDescent="0.25">
      <c r="B1219" s="136" t="s">
        <v>277</v>
      </c>
      <c r="C1219" s="374" t="s">
        <v>277</v>
      </c>
      <c r="D1219" s="375">
        <v>1</v>
      </c>
      <c r="E1219" s="251">
        <v>7.5</v>
      </c>
      <c r="F1219" s="225">
        <v>0.27179999999999999</v>
      </c>
    </row>
    <row r="1220" spans="2:6" ht="15.75" thickBot="1" x14ac:dyDescent="0.3">
      <c r="B1220" s="386" t="s">
        <v>309</v>
      </c>
      <c r="C1220" s="389" t="s">
        <v>309</v>
      </c>
      <c r="D1220" s="390">
        <v>1</v>
      </c>
      <c r="E1220" s="391"/>
      <c r="F1220" s="392">
        <v>1.087</v>
      </c>
    </row>
    <row r="1221" spans="2:6" ht="15.75" thickBot="1" x14ac:dyDescent="0.3">
      <c r="B1221" s="235" t="s">
        <v>415</v>
      </c>
      <c r="C1221" s="369"/>
      <c r="D1221" s="370"/>
      <c r="E1221" s="371"/>
      <c r="F1221" s="372"/>
    </row>
    <row r="1222" spans="2:6" x14ac:dyDescent="0.25">
      <c r="B1222" s="373" t="s">
        <v>150</v>
      </c>
      <c r="C1222" s="374" t="s">
        <v>151</v>
      </c>
      <c r="D1222" s="375"/>
      <c r="E1222" s="251">
        <v>2.2799999999999998</v>
      </c>
      <c r="F1222" s="225">
        <v>21.74</v>
      </c>
    </row>
    <row r="1223" spans="2:6" x14ac:dyDescent="0.25">
      <c r="B1223" s="136" t="s">
        <v>173</v>
      </c>
      <c r="C1223" s="374" t="s">
        <v>173</v>
      </c>
      <c r="D1223" s="375">
        <v>2</v>
      </c>
      <c r="E1223" s="251">
        <v>3.92</v>
      </c>
      <c r="F1223" s="225">
        <v>1.087</v>
      </c>
    </row>
    <row r="1224" spans="2:6" x14ac:dyDescent="0.25">
      <c r="B1224" s="136" t="s">
        <v>277</v>
      </c>
      <c r="C1224" s="374" t="s">
        <v>277</v>
      </c>
      <c r="D1224" s="375">
        <v>1</v>
      </c>
      <c r="E1224" s="251">
        <v>7.5</v>
      </c>
      <c r="F1224" s="225">
        <v>0.27179999999999999</v>
      </c>
    </row>
    <row r="1225" spans="2:6" ht="15.75" thickBot="1" x14ac:dyDescent="0.3">
      <c r="B1225" s="386" t="s">
        <v>309</v>
      </c>
      <c r="C1225" s="389" t="s">
        <v>309</v>
      </c>
      <c r="D1225" s="390">
        <v>1</v>
      </c>
      <c r="E1225" s="391"/>
      <c r="F1225" s="392">
        <v>1.087</v>
      </c>
    </row>
    <row r="1226" spans="2:6" ht="15.75" thickBot="1" x14ac:dyDescent="0.3">
      <c r="B1226" s="235" t="s">
        <v>416</v>
      </c>
      <c r="C1226" s="369"/>
      <c r="D1226" s="370"/>
      <c r="E1226" s="371"/>
      <c r="F1226" s="372"/>
    </row>
    <row r="1227" spans="2:6" x14ac:dyDescent="0.25">
      <c r="B1227" s="373" t="s">
        <v>150</v>
      </c>
      <c r="C1227" s="374" t="s">
        <v>151</v>
      </c>
      <c r="D1227" s="375"/>
      <c r="E1227" s="251">
        <v>10.71</v>
      </c>
      <c r="F1227" s="225">
        <v>21.74</v>
      </c>
    </row>
    <row r="1228" spans="2:6" x14ac:dyDescent="0.25">
      <c r="B1228" s="136" t="s">
        <v>277</v>
      </c>
      <c r="C1228" s="374" t="s">
        <v>277</v>
      </c>
      <c r="D1228" s="375">
        <v>1</v>
      </c>
      <c r="E1228" s="251">
        <v>7.5</v>
      </c>
      <c r="F1228" s="225">
        <v>0.27179999999999999</v>
      </c>
    </row>
    <row r="1229" spans="2:6" ht="15.75" thickBot="1" x14ac:dyDescent="0.3">
      <c r="B1229" s="386" t="s">
        <v>309</v>
      </c>
      <c r="C1229" s="183" t="s">
        <v>309</v>
      </c>
      <c r="D1229" s="390">
        <v>1</v>
      </c>
      <c r="E1229" s="391"/>
      <c r="F1229" s="392">
        <v>1.087</v>
      </c>
    </row>
    <row r="1230" spans="2:6" ht="15.75" thickBot="1" x14ac:dyDescent="0.3">
      <c r="B1230" s="439" t="s">
        <v>417</v>
      </c>
      <c r="C1230" s="440"/>
      <c r="D1230" s="441"/>
      <c r="E1230" s="442"/>
      <c r="F1230" s="443"/>
    </row>
    <row r="1231" spans="2:6" x14ac:dyDescent="0.25">
      <c r="B1231" s="373" t="s">
        <v>150</v>
      </c>
      <c r="C1231" s="374" t="s">
        <v>322</v>
      </c>
      <c r="D1231" s="375"/>
      <c r="E1231" s="251">
        <v>47.54</v>
      </c>
      <c r="F1231" s="225">
        <v>21.74</v>
      </c>
    </row>
    <row r="1232" spans="2:6" x14ac:dyDescent="0.25">
      <c r="B1232" s="144" t="s">
        <v>317</v>
      </c>
      <c r="C1232" s="138" t="s">
        <v>317</v>
      </c>
      <c r="D1232" s="375"/>
      <c r="E1232" s="251">
        <v>7.4</v>
      </c>
      <c r="F1232" s="225">
        <v>4.3479999999999999</v>
      </c>
    </row>
    <row r="1233" spans="2:6" ht="15.75" thickBot="1" x14ac:dyDescent="0.3">
      <c r="B1233" s="386" t="s">
        <v>309</v>
      </c>
      <c r="C1233" s="389" t="s">
        <v>309</v>
      </c>
      <c r="D1233" s="390">
        <v>1</v>
      </c>
      <c r="E1233" s="391"/>
      <c r="F1233" s="392">
        <v>1.087</v>
      </c>
    </row>
    <row r="1234" spans="2:6" ht="15.75" thickBot="1" x14ac:dyDescent="0.3">
      <c r="B1234" s="235" t="s">
        <v>418</v>
      </c>
      <c r="C1234" s="369"/>
      <c r="D1234" s="370"/>
      <c r="E1234" s="371"/>
      <c r="F1234" s="372"/>
    </row>
    <row r="1235" spans="2:6" x14ac:dyDescent="0.25">
      <c r="B1235" s="373" t="s">
        <v>150</v>
      </c>
      <c r="C1235" s="374" t="s">
        <v>214</v>
      </c>
      <c r="D1235" s="375"/>
      <c r="E1235" s="251">
        <v>24.27</v>
      </c>
      <c r="F1235" s="225">
        <v>21.74</v>
      </c>
    </row>
    <row r="1236" spans="2:6" x14ac:dyDescent="0.25">
      <c r="B1236" s="144" t="s">
        <v>173</v>
      </c>
      <c r="C1236" s="138" t="s">
        <v>173</v>
      </c>
      <c r="D1236" s="375">
        <v>1</v>
      </c>
      <c r="E1236" s="251">
        <v>1.96</v>
      </c>
      <c r="F1236" s="225">
        <v>1.087</v>
      </c>
    </row>
    <row r="1237" spans="2:6" x14ac:dyDescent="0.25">
      <c r="B1237" s="144" t="s">
        <v>317</v>
      </c>
      <c r="C1237" s="138" t="s">
        <v>317</v>
      </c>
      <c r="D1237" s="375"/>
      <c r="E1237" s="251">
        <v>15.47</v>
      </c>
      <c r="F1237" s="225">
        <v>4.3479999999999999</v>
      </c>
    </row>
    <row r="1238" spans="2:6" x14ac:dyDescent="0.25">
      <c r="B1238" s="144" t="s">
        <v>277</v>
      </c>
      <c r="C1238" s="138" t="s">
        <v>277</v>
      </c>
      <c r="D1238" s="375">
        <v>1</v>
      </c>
      <c r="E1238" s="251">
        <v>7.5</v>
      </c>
      <c r="F1238" s="225">
        <v>0.27179999999999999</v>
      </c>
    </row>
    <row r="1239" spans="2:6" ht="45" x14ac:dyDescent="0.25">
      <c r="B1239" s="421" t="s">
        <v>419</v>
      </c>
      <c r="C1239" s="422" t="s">
        <v>375</v>
      </c>
      <c r="D1239" s="423">
        <v>1</v>
      </c>
      <c r="E1239" s="424"/>
      <c r="F1239" s="187">
        <v>21.74</v>
      </c>
    </row>
    <row r="1240" spans="2:6" ht="15.75" thickBot="1" x14ac:dyDescent="0.3">
      <c r="B1240" s="386" t="s">
        <v>309</v>
      </c>
      <c r="C1240" s="389" t="s">
        <v>309</v>
      </c>
      <c r="D1240" s="390">
        <v>1</v>
      </c>
      <c r="E1240" s="391"/>
      <c r="F1240" s="392">
        <v>1.087</v>
      </c>
    </row>
    <row r="1241" spans="2:6" ht="15.75" thickBot="1" x14ac:dyDescent="0.3">
      <c r="B1241" s="246" t="s">
        <v>420</v>
      </c>
      <c r="C1241" s="402"/>
      <c r="D1241" s="403"/>
      <c r="E1241" s="404"/>
      <c r="F1241" s="405"/>
    </row>
    <row r="1242" spans="2:6" x14ac:dyDescent="0.25">
      <c r="B1242" s="373" t="s">
        <v>150</v>
      </c>
      <c r="C1242" s="374" t="s">
        <v>151</v>
      </c>
      <c r="D1242" s="375"/>
      <c r="E1242" s="251">
        <v>3.5</v>
      </c>
      <c r="F1242" s="225">
        <v>21.74</v>
      </c>
    </row>
    <row r="1243" spans="2:6" x14ac:dyDescent="0.25">
      <c r="B1243" s="144" t="s">
        <v>173</v>
      </c>
      <c r="C1243" s="138" t="s">
        <v>173</v>
      </c>
      <c r="D1243" s="375">
        <v>1</v>
      </c>
      <c r="E1243" s="251">
        <v>1.96</v>
      </c>
      <c r="F1243" s="225">
        <v>1.087</v>
      </c>
    </row>
    <row r="1244" spans="2:6" x14ac:dyDescent="0.25">
      <c r="B1244" s="411" t="s">
        <v>328</v>
      </c>
      <c r="C1244" s="138" t="s">
        <v>328</v>
      </c>
      <c r="D1244" s="375">
        <v>2</v>
      </c>
      <c r="E1244" s="251"/>
      <c r="F1244" s="225">
        <v>21.74</v>
      </c>
    </row>
    <row r="1245" spans="2:6" ht="15.75" thickBot="1" x14ac:dyDescent="0.3">
      <c r="B1245" s="430" t="s">
        <v>309</v>
      </c>
      <c r="C1245" s="184" t="s">
        <v>309</v>
      </c>
      <c r="D1245" s="390">
        <v>1</v>
      </c>
      <c r="E1245" s="391"/>
      <c r="F1245" s="392">
        <v>1.087</v>
      </c>
    </row>
    <row r="1246" spans="2:6" ht="15.75" thickBot="1" x14ac:dyDescent="0.3">
      <c r="B1246" s="246" t="s">
        <v>421</v>
      </c>
      <c r="C1246" s="432"/>
      <c r="D1246" s="403"/>
      <c r="E1246" s="404"/>
      <c r="F1246" s="405"/>
    </row>
    <row r="1247" spans="2:6" x14ac:dyDescent="0.25">
      <c r="B1247" s="373" t="s">
        <v>150</v>
      </c>
      <c r="C1247" s="374" t="s">
        <v>151</v>
      </c>
      <c r="D1247" s="375"/>
      <c r="E1247" s="251">
        <v>3.5</v>
      </c>
      <c r="F1247" s="225">
        <v>21.74</v>
      </c>
    </row>
    <row r="1248" spans="2:6" x14ac:dyDescent="0.25">
      <c r="B1248" s="136" t="s">
        <v>173</v>
      </c>
      <c r="C1248" s="374" t="s">
        <v>173</v>
      </c>
      <c r="D1248" s="375">
        <v>1</v>
      </c>
      <c r="E1248" s="251">
        <v>1.96</v>
      </c>
      <c r="F1248" s="225">
        <v>1.087</v>
      </c>
    </row>
    <row r="1249" spans="2:6" x14ac:dyDescent="0.25">
      <c r="B1249" s="373" t="s">
        <v>327</v>
      </c>
      <c r="C1249" s="406" t="s">
        <v>691</v>
      </c>
      <c r="D1249" s="375">
        <v>1</v>
      </c>
      <c r="E1249" s="251"/>
      <c r="F1249" s="225">
        <v>21.74</v>
      </c>
    </row>
    <row r="1250" spans="2:6" ht="15.75" thickBot="1" x14ac:dyDescent="0.3">
      <c r="B1250" s="386" t="s">
        <v>309</v>
      </c>
      <c r="C1250" s="389" t="s">
        <v>309</v>
      </c>
      <c r="D1250" s="390">
        <v>1</v>
      </c>
      <c r="E1250" s="391"/>
      <c r="F1250" s="392">
        <v>1.087</v>
      </c>
    </row>
    <row r="1251" spans="2:6" ht="15.75" thickBot="1" x14ac:dyDescent="0.3">
      <c r="B1251" s="246" t="s">
        <v>422</v>
      </c>
      <c r="C1251" s="402"/>
      <c r="D1251" s="403"/>
      <c r="E1251" s="404"/>
      <c r="F1251" s="405"/>
    </row>
    <row r="1252" spans="2:6" x14ac:dyDescent="0.25">
      <c r="B1252" s="373" t="s">
        <v>150</v>
      </c>
      <c r="C1252" s="374" t="s">
        <v>151</v>
      </c>
      <c r="D1252" s="375"/>
      <c r="E1252" s="251">
        <v>1.66</v>
      </c>
      <c r="F1252" s="225">
        <v>21.74</v>
      </c>
    </row>
    <row r="1253" spans="2:6" x14ac:dyDescent="0.25">
      <c r="B1253" s="136" t="s">
        <v>173</v>
      </c>
      <c r="C1253" s="137" t="s">
        <v>173</v>
      </c>
      <c r="D1253" s="375">
        <v>1</v>
      </c>
      <c r="E1253" s="251">
        <v>1.96</v>
      </c>
      <c r="F1253" s="225">
        <v>1.087</v>
      </c>
    </row>
    <row r="1254" spans="2:6" x14ac:dyDescent="0.25">
      <c r="B1254" s="373" t="s">
        <v>175</v>
      </c>
      <c r="C1254" s="169" t="s">
        <v>692</v>
      </c>
      <c r="D1254" s="375">
        <v>1</v>
      </c>
      <c r="E1254" s="251"/>
      <c r="F1254" s="225">
        <v>21.74</v>
      </c>
    </row>
    <row r="1255" spans="2:6" ht="15.75" thickBot="1" x14ac:dyDescent="0.3">
      <c r="B1255" s="386" t="s">
        <v>309</v>
      </c>
      <c r="C1255" s="183" t="s">
        <v>309</v>
      </c>
      <c r="D1255" s="390">
        <v>1</v>
      </c>
      <c r="E1255" s="391"/>
      <c r="F1255" s="392">
        <v>1.087</v>
      </c>
    </row>
    <row r="1256" spans="2:6" ht="15.75" thickBot="1" x14ac:dyDescent="0.3">
      <c r="B1256" s="246" t="s">
        <v>423</v>
      </c>
      <c r="C1256" s="432"/>
      <c r="D1256" s="403"/>
      <c r="E1256" s="404"/>
      <c r="F1256" s="405"/>
    </row>
    <row r="1257" spans="2:6" x14ac:dyDescent="0.25">
      <c r="B1257" s="373" t="s">
        <v>150</v>
      </c>
      <c r="C1257" s="374" t="s">
        <v>151</v>
      </c>
      <c r="D1257" s="375"/>
      <c r="E1257" s="251">
        <v>1.66</v>
      </c>
      <c r="F1257" s="225">
        <v>21.74</v>
      </c>
    </row>
    <row r="1258" spans="2:6" x14ac:dyDescent="0.25">
      <c r="B1258" s="136" t="s">
        <v>173</v>
      </c>
      <c r="C1258" s="137" t="s">
        <v>173</v>
      </c>
      <c r="D1258" s="375">
        <v>1</v>
      </c>
      <c r="E1258" s="251">
        <v>1.96</v>
      </c>
      <c r="F1258" s="225">
        <v>1.087</v>
      </c>
    </row>
    <row r="1259" spans="2:6" x14ac:dyDescent="0.25">
      <c r="B1259" s="373" t="s">
        <v>175</v>
      </c>
      <c r="C1259" s="169" t="s">
        <v>692</v>
      </c>
      <c r="D1259" s="375">
        <v>1</v>
      </c>
      <c r="E1259" s="251"/>
      <c r="F1259" s="225">
        <v>21.74</v>
      </c>
    </row>
    <row r="1260" spans="2:6" ht="15.75" thickBot="1" x14ac:dyDescent="0.3">
      <c r="B1260" s="386" t="s">
        <v>309</v>
      </c>
      <c r="C1260" s="183" t="s">
        <v>309</v>
      </c>
      <c r="D1260" s="390">
        <v>1</v>
      </c>
      <c r="E1260" s="391"/>
      <c r="F1260" s="392">
        <v>1.087</v>
      </c>
    </row>
    <row r="1261" spans="2:6" ht="15.75" thickBot="1" x14ac:dyDescent="0.3">
      <c r="B1261" s="246" t="s">
        <v>424</v>
      </c>
      <c r="C1261" s="432"/>
      <c r="D1261" s="403"/>
      <c r="E1261" s="404"/>
      <c r="F1261" s="405"/>
    </row>
    <row r="1262" spans="2:6" x14ac:dyDescent="0.25">
      <c r="B1262" s="373" t="s">
        <v>150</v>
      </c>
      <c r="C1262" s="374" t="s">
        <v>151</v>
      </c>
      <c r="D1262" s="375"/>
      <c r="E1262" s="251">
        <v>3.5</v>
      </c>
      <c r="F1262" s="225">
        <v>21.74</v>
      </c>
    </row>
    <row r="1263" spans="2:6" x14ac:dyDescent="0.25">
      <c r="B1263" s="136" t="s">
        <v>173</v>
      </c>
      <c r="C1263" s="374" t="s">
        <v>173</v>
      </c>
      <c r="D1263" s="375">
        <v>1</v>
      </c>
      <c r="E1263" s="251">
        <v>1.96</v>
      </c>
      <c r="F1263" s="225">
        <v>1.087</v>
      </c>
    </row>
    <row r="1264" spans="2:6" x14ac:dyDescent="0.25">
      <c r="B1264" s="373" t="s">
        <v>328</v>
      </c>
      <c r="C1264" s="406" t="s">
        <v>328</v>
      </c>
      <c r="D1264" s="375">
        <v>2</v>
      </c>
      <c r="E1264" s="251"/>
      <c r="F1264" s="225">
        <v>21.74</v>
      </c>
    </row>
    <row r="1265" spans="2:6" ht="15.75" thickBot="1" x14ac:dyDescent="0.3">
      <c r="B1265" s="386" t="s">
        <v>309</v>
      </c>
      <c r="C1265" s="389" t="s">
        <v>309</v>
      </c>
      <c r="D1265" s="390">
        <v>1</v>
      </c>
      <c r="E1265" s="391"/>
      <c r="F1265" s="392">
        <v>1.087</v>
      </c>
    </row>
    <row r="1266" spans="2:6" ht="15.75" thickBot="1" x14ac:dyDescent="0.3">
      <c r="B1266" s="246" t="s">
        <v>425</v>
      </c>
      <c r="C1266" s="402"/>
      <c r="D1266" s="403"/>
      <c r="E1266" s="404"/>
      <c r="F1266" s="405"/>
    </row>
    <row r="1267" spans="2:6" x14ac:dyDescent="0.25">
      <c r="B1267" s="373" t="s">
        <v>150</v>
      </c>
      <c r="C1267" s="374" t="s">
        <v>151</v>
      </c>
      <c r="D1267" s="375"/>
      <c r="E1267" s="251">
        <v>1.66</v>
      </c>
      <c r="F1267" s="225">
        <v>21.74</v>
      </c>
    </row>
    <row r="1268" spans="2:6" x14ac:dyDescent="0.25">
      <c r="B1268" s="136" t="s">
        <v>173</v>
      </c>
      <c r="C1268" s="374" t="s">
        <v>173</v>
      </c>
      <c r="D1268" s="375">
        <v>1</v>
      </c>
      <c r="E1268" s="251">
        <v>1.96</v>
      </c>
      <c r="F1268" s="225">
        <v>1.087</v>
      </c>
    </row>
    <row r="1269" spans="2:6" x14ac:dyDescent="0.25">
      <c r="B1269" s="373" t="s">
        <v>175</v>
      </c>
      <c r="C1269" s="122" t="s">
        <v>328</v>
      </c>
      <c r="D1269" s="375">
        <v>1</v>
      </c>
      <c r="E1269" s="251"/>
      <c r="F1269" s="225">
        <v>21.74</v>
      </c>
    </row>
    <row r="1270" spans="2:6" ht="15.75" thickBot="1" x14ac:dyDescent="0.3">
      <c r="B1270" s="386" t="s">
        <v>309</v>
      </c>
      <c r="C1270" s="183" t="s">
        <v>309</v>
      </c>
      <c r="D1270" s="390">
        <v>1</v>
      </c>
      <c r="E1270" s="391"/>
      <c r="F1270" s="392">
        <v>1.087</v>
      </c>
    </row>
    <row r="1271" spans="2:6" ht="15.75" thickBot="1" x14ac:dyDescent="0.3">
      <c r="B1271" s="397" t="s">
        <v>426</v>
      </c>
      <c r="C1271" s="398"/>
      <c r="D1271" s="399"/>
      <c r="E1271" s="400"/>
      <c r="F1271" s="401"/>
    </row>
    <row r="1272" spans="2:6" x14ac:dyDescent="0.25">
      <c r="B1272" s="373" t="s">
        <v>150</v>
      </c>
      <c r="C1272" s="374" t="s">
        <v>151</v>
      </c>
      <c r="D1272" s="375"/>
      <c r="E1272" s="251">
        <v>4.92</v>
      </c>
      <c r="F1272" s="225">
        <v>21.74</v>
      </c>
    </row>
    <row r="1273" spans="2:6" x14ac:dyDescent="0.25">
      <c r="B1273" s="136" t="s">
        <v>173</v>
      </c>
      <c r="C1273" s="374" t="s">
        <v>173</v>
      </c>
      <c r="D1273" s="375">
        <v>1</v>
      </c>
      <c r="E1273" s="251">
        <v>1.96</v>
      </c>
      <c r="F1273" s="225">
        <v>1.087</v>
      </c>
    </row>
    <row r="1274" spans="2:6" ht="15.75" thickBot="1" x14ac:dyDescent="0.3">
      <c r="B1274" s="386" t="s">
        <v>309</v>
      </c>
      <c r="C1274" s="389" t="s">
        <v>309</v>
      </c>
      <c r="D1274" s="390">
        <v>1</v>
      </c>
      <c r="E1274" s="391"/>
      <c r="F1274" s="392">
        <v>1.087</v>
      </c>
    </row>
    <row r="1275" spans="2:6" ht="15.75" thickBot="1" x14ac:dyDescent="0.3">
      <c r="B1275" s="246" t="s">
        <v>427</v>
      </c>
      <c r="C1275" s="402"/>
      <c r="D1275" s="403"/>
      <c r="E1275" s="404"/>
      <c r="F1275" s="405"/>
    </row>
    <row r="1276" spans="2:6" x14ac:dyDescent="0.25">
      <c r="B1276" s="373" t="s">
        <v>150</v>
      </c>
      <c r="C1276" s="374" t="s">
        <v>151</v>
      </c>
      <c r="D1276" s="375"/>
      <c r="E1276" s="251">
        <v>5.8</v>
      </c>
      <c r="F1276" s="225">
        <v>21.74</v>
      </c>
    </row>
    <row r="1277" spans="2:6" x14ac:dyDescent="0.25">
      <c r="B1277" s="136" t="s">
        <v>173</v>
      </c>
      <c r="C1277" s="374" t="s">
        <v>173</v>
      </c>
      <c r="D1277" s="375">
        <v>1</v>
      </c>
      <c r="E1277" s="251">
        <v>1.96</v>
      </c>
      <c r="F1277" s="225">
        <v>1.087</v>
      </c>
    </row>
    <row r="1278" spans="2:6" ht="15.75" thickBot="1" x14ac:dyDescent="0.3">
      <c r="B1278" s="386" t="s">
        <v>309</v>
      </c>
      <c r="C1278" s="183" t="s">
        <v>309</v>
      </c>
      <c r="D1278" s="390">
        <v>1</v>
      </c>
      <c r="E1278" s="391"/>
      <c r="F1278" s="392">
        <v>1.087</v>
      </c>
    </row>
    <row r="1279" spans="2:6" ht="15.75" thickBot="1" x14ac:dyDescent="0.3">
      <c r="B1279" s="235" t="s">
        <v>428</v>
      </c>
      <c r="C1279" s="369"/>
      <c r="D1279" s="370"/>
      <c r="E1279" s="371"/>
      <c r="F1279" s="372"/>
    </row>
    <row r="1280" spans="2:6" x14ac:dyDescent="0.25">
      <c r="B1280" s="373" t="s">
        <v>150</v>
      </c>
      <c r="C1280" s="374" t="s">
        <v>214</v>
      </c>
      <c r="D1280" s="375"/>
      <c r="E1280" s="251">
        <v>29.33</v>
      </c>
      <c r="F1280" s="225">
        <v>21.74</v>
      </c>
    </row>
    <row r="1281" spans="2:6" x14ac:dyDescent="0.25">
      <c r="B1281" s="136" t="s">
        <v>173</v>
      </c>
      <c r="C1281" s="374" t="s">
        <v>173</v>
      </c>
      <c r="D1281" s="375">
        <v>2</v>
      </c>
      <c r="E1281" s="251">
        <v>3.92</v>
      </c>
      <c r="F1281" s="225">
        <v>1.087</v>
      </c>
    </row>
    <row r="1282" spans="2:6" ht="15.75" thickBot="1" x14ac:dyDescent="0.3">
      <c r="B1282" s="386" t="s">
        <v>309</v>
      </c>
      <c r="C1282" s="183" t="s">
        <v>309</v>
      </c>
      <c r="D1282" s="390">
        <v>1</v>
      </c>
      <c r="E1282" s="391"/>
      <c r="F1282" s="392">
        <v>1.087</v>
      </c>
    </row>
    <row r="1283" spans="2:6" ht="15.75" thickBot="1" x14ac:dyDescent="0.3">
      <c r="B1283" s="235" t="s">
        <v>429</v>
      </c>
      <c r="C1283" s="369"/>
      <c r="D1283" s="370"/>
      <c r="E1283" s="371"/>
      <c r="F1283" s="372"/>
    </row>
    <row r="1284" spans="2:6" x14ac:dyDescent="0.25">
      <c r="B1284" s="377" t="s">
        <v>150</v>
      </c>
      <c r="C1284" s="378" t="s">
        <v>151</v>
      </c>
      <c r="D1284" s="379"/>
      <c r="E1284" s="223">
        <v>2.1</v>
      </c>
      <c r="F1284" s="224">
        <v>21.74</v>
      </c>
    </row>
    <row r="1285" spans="2:6" ht="15.75" thickBot="1" x14ac:dyDescent="0.3">
      <c r="B1285" s="393" t="s">
        <v>309</v>
      </c>
      <c r="C1285" s="183" t="s">
        <v>309</v>
      </c>
      <c r="D1285" s="395">
        <v>1</v>
      </c>
      <c r="E1285" s="396"/>
      <c r="F1285" s="234">
        <v>1.087</v>
      </c>
    </row>
    <row r="1286" spans="2:6" ht="15.75" thickBot="1" x14ac:dyDescent="0.3">
      <c r="B1286" s="444"/>
      <c r="C1286" s="445"/>
      <c r="D1286" s="446"/>
      <c r="E1286" s="447"/>
      <c r="F1286" s="448"/>
    </row>
    <row r="1287" spans="2:6" ht="15.75" thickBot="1" x14ac:dyDescent="0.3">
      <c r="B1287" s="598" t="s">
        <v>430</v>
      </c>
      <c r="C1287" s="599"/>
      <c r="D1287" s="599"/>
      <c r="E1287" s="599"/>
      <c r="F1287" s="600"/>
    </row>
    <row r="1288" spans="2:6" ht="30.75" thickBot="1" x14ac:dyDescent="0.3">
      <c r="B1288" s="364" t="s">
        <v>300</v>
      </c>
      <c r="C1288" s="365" t="s">
        <v>146</v>
      </c>
      <c r="D1288" s="366" t="s">
        <v>272</v>
      </c>
      <c r="E1288" s="367" t="s">
        <v>148</v>
      </c>
      <c r="F1288" s="368" t="s">
        <v>149</v>
      </c>
    </row>
    <row r="1289" spans="2:6" ht="15.75" thickBot="1" x14ac:dyDescent="0.3">
      <c r="B1289" s="235" t="s">
        <v>431</v>
      </c>
      <c r="C1289" s="369"/>
      <c r="D1289" s="370"/>
      <c r="E1289" s="371"/>
      <c r="F1289" s="372"/>
    </row>
    <row r="1290" spans="2:6" x14ac:dyDescent="0.25">
      <c r="B1290" s="373" t="s">
        <v>150</v>
      </c>
      <c r="C1290" s="374" t="s">
        <v>214</v>
      </c>
      <c r="D1290" s="375"/>
      <c r="E1290" s="251">
        <v>21.32</v>
      </c>
      <c r="F1290" s="225">
        <v>21.74</v>
      </c>
    </row>
    <row r="1291" spans="2:6" x14ac:dyDescent="0.25">
      <c r="B1291" s="136" t="s">
        <v>173</v>
      </c>
      <c r="C1291" s="374" t="s">
        <v>173</v>
      </c>
      <c r="D1291" s="375">
        <v>1</v>
      </c>
      <c r="E1291" s="251">
        <v>1.96</v>
      </c>
      <c r="F1291" s="225">
        <v>1.087</v>
      </c>
    </row>
    <row r="1292" spans="2:6" ht="15.75" thickBot="1" x14ac:dyDescent="0.3">
      <c r="B1292" s="386" t="s">
        <v>309</v>
      </c>
      <c r="C1292" s="183" t="s">
        <v>309</v>
      </c>
      <c r="D1292" s="390">
        <v>1</v>
      </c>
      <c r="E1292" s="391"/>
      <c r="F1292" s="392">
        <v>1.087</v>
      </c>
    </row>
    <row r="1293" spans="2:6" ht="15.75" thickBot="1" x14ac:dyDescent="0.3">
      <c r="B1293" s="235" t="s">
        <v>432</v>
      </c>
      <c r="C1293" s="369"/>
      <c r="D1293" s="370"/>
      <c r="E1293" s="371"/>
      <c r="F1293" s="372"/>
    </row>
    <row r="1294" spans="2:6" x14ac:dyDescent="0.25">
      <c r="B1294" s="373" t="s">
        <v>150</v>
      </c>
      <c r="C1294" s="374" t="s">
        <v>151</v>
      </c>
      <c r="D1294" s="375"/>
      <c r="E1294" s="251">
        <v>13.38</v>
      </c>
      <c r="F1294" s="225">
        <v>21.74</v>
      </c>
    </row>
    <row r="1295" spans="2:6" ht="30" x14ac:dyDescent="0.25">
      <c r="B1295" s="421" t="s">
        <v>373</v>
      </c>
      <c r="C1295" s="422" t="s">
        <v>169</v>
      </c>
      <c r="D1295" s="423">
        <v>1</v>
      </c>
      <c r="E1295" s="424"/>
      <c r="F1295" s="187">
        <v>21.74</v>
      </c>
    </row>
    <row r="1296" spans="2:6" ht="15.75" thickBot="1" x14ac:dyDescent="0.3">
      <c r="B1296" s="386" t="s">
        <v>309</v>
      </c>
      <c r="C1296" s="183" t="s">
        <v>309</v>
      </c>
      <c r="D1296" s="390">
        <v>1</v>
      </c>
      <c r="E1296" s="391"/>
      <c r="F1296" s="392">
        <v>1.087</v>
      </c>
    </row>
    <row r="1297" spans="2:6" ht="15.75" thickBot="1" x14ac:dyDescent="0.3">
      <c r="B1297" s="235" t="s">
        <v>433</v>
      </c>
      <c r="C1297" s="369"/>
      <c r="D1297" s="370"/>
      <c r="E1297" s="371"/>
      <c r="F1297" s="372"/>
    </row>
    <row r="1298" spans="2:6" x14ac:dyDescent="0.25">
      <c r="B1298" s="373" t="s">
        <v>150</v>
      </c>
      <c r="C1298" s="374" t="s">
        <v>151</v>
      </c>
      <c r="D1298" s="375"/>
      <c r="E1298" s="251">
        <v>6.11</v>
      </c>
      <c r="F1298" s="225">
        <v>21.74</v>
      </c>
    </row>
    <row r="1299" spans="2:6" x14ac:dyDescent="0.25">
      <c r="B1299" s="136" t="s">
        <v>173</v>
      </c>
      <c r="C1299" s="374" t="s">
        <v>173</v>
      </c>
      <c r="D1299" s="375">
        <v>1</v>
      </c>
      <c r="E1299" s="251">
        <v>1.96</v>
      </c>
      <c r="F1299" s="225">
        <v>1.087</v>
      </c>
    </row>
    <row r="1300" spans="2:6" ht="15.75" thickBot="1" x14ac:dyDescent="0.3">
      <c r="B1300" s="386" t="s">
        <v>309</v>
      </c>
      <c r="C1300" s="183" t="s">
        <v>309</v>
      </c>
      <c r="D1300" s="390">
        <v>1</v>
      </c>
      <c r="E1300" s="391"/>
      <c r="F1300" s="392">
        <v>1.087</v>
      </c>
    </row>
    <row r="1301" spans="2:6" ht="15.75" thickBot="1" x14ac:dyDescent="0.3">
      <c r="B1301" s="397" t="s">
        <v>434</v>
      </c>
      <c r="C1301" s="398"/>
      <c r="D1301" s="399"/>
      <c r="E1301" s="400"/>
      <c r="F1301" s="401"/>
    </row>
    <row r="1302" spans="2:6" x14ac:dyDescent="0.25">
      <c r="B1302" s="373" t="s">
        <v>150</v>
      </c>
      <c r="C1302" s="374" t="s">
        <v>214</v>
      </c>
      <c r="D1302" s="375"/>
      <c r="E1302" s="251">
        <v>20.309999999999999</v>
      </c>
      <c r="F1302" s="225">
        <v>21.74</v>
      </c>
    </row>
    <row r="1303" spans="2:6" x14ac:dyDescent="0.25">
      <c r="B1303" s="136" t="s">
        <v>173</v>
      </c>
      <c r="C1303" s="374" t="s">
        <v>173</v>
      </c>
      <c r="D1303" s="375">
        <v>1</v>
      </c>
      <c r="E1303" s="251">
        <v>1.96</v>
      </c>
      <c r="F1303" s="225">
        <v>1.087</v>
      </c>
    </row>
    <row r="1304" spans="2:6" x14ac:dyDescent="0.25">
      <c r="B1304" s="136" t="s">
        <v>277</v>
      </c>
      <c r="C1304" s="122" t="s">
        <v>277</v>
      </c>
      <c r="D1304" s="375">
        <v>2</v>
      </c>
      <c r="E1304" s="251">
        <v>5.85</v>
      </c>
      <c r="F1304" s="225">
        <v>0.27179999999999999</v>
      </c>
    </row>
    <row r="1305" spans="2:6" ht="15.75" thickBot="1" x14ac:dyDescent="0.3">
      <c r="B1305" s="386" t="s">
        <v>309</v>
      </c>
      <c r="C1305" s="389" t="s">
        <v>309</v>
      </c>
      <c r="D1305" s="390">
        <v>1</v>
      </c>
      <c r="E1305" s="391"/>
      <c r="F1305" s="392">
        <v>1.087</v>
      </c>
    </row>
    <row r="1306" spans="2:6" ht="15.75" thickBot="1" x14ac:dyDescent="0.3">
      <c r="B1306" s="235" t="s">
        <v>435</v>
      </c>
      <c r="C1306" s="369"/>
      <c r="D1306" s="370"/>
      <c r="E1306" s="371"/>
      <c r="F1306" s="372"/>
    </row>
    <row r="1307" spans="2:6" x14ac:dyDescent="0.25">
      <c r="B1307" s="373" t="s">
        <v>150</v>
      </c>
      <c r="C1307" s="374" t="s">
        <v>214</v>
      </c>
      <c r="D1307" s="375"/>
      <c r="E1307" s="251">
        <v>15.57</v>
      </c>
      <c r="F1307" s="225">
        <v>21.74</v>
      </c>
    </row>
    <row r="1308" spans="2:6" x14ac:dyDescent="0.25">
      <c r="B1308" s="136" t="s">
        <v>173</v>
      </c>
      <c r="C1308" s="374" t="s">
        <v>173</v>
      </c>
      <c r="D1308" s="375">
        <v>1</v>
      </c>
      <c r="E1308" s="251">
        <v>1.96</v>
      </c>
      <c r="F1308" s="225">
        <v>1.087</v>
      </c>
    </row>
    <row r="1309" spans="2:6" x14ac:dyDescent="0.25">
      <c r="B1309" s="449" t="s">
        <v>317</v>
      </c>
      <c r="C1309" s="138" t="s">
        <v>317</v>
      </c>
      <c r="D1309" s="375"/>
      <c r="E1309" s="251">
        <v>5.83</v>
      </c>
      <c r="F1309" s="225">
        <v>4.3479999999999999</v>
      </c>
    </row>
    <row r="1310" spans="2:6" x14ac:dyDescent="0.25">
      <c r="B1310" s="136" t="s">
        <v>277</v>
      </c>
      <c r="C1310" s="374" t="s">
        <v>277</v>
      </c>
      <c r="D1310" s="375">
        <v>1</v>
      </c>
      <c r="E1310" s="251">
        <v>5.85</v>
      </c>
      <c r="F1310" s="225">
        <v>0.27179999999999999</v>
      </c>
    </row>
    <row r="1311" spans="2:6" ht="15.75" thickBot="1" x14ac:dyDescent="0.3">
      <c r="B1311" s="386" t="s">
        <v>309</v>
      </c>
      <c r="C1311" s="389" t="s">
        <v>309</v>
      </c>
      <c r="D1311" s="390">
        <v>1</v>
      </c>
      <c r="E1311" s="391"/>
      <c r="F1311" s="392">
        <v>1.087</v>
      </c>
    </row>
    <row r="1312" spans="2:6" ht="15.75" thickBot="1" x14ac:dyDescent="0.3">
      <c r="B1312" s="235" t="s">
        <v>436</v>
      </c>
      <c r="C1312" s="369"/>
      <c r="D1312" s="370"/>
      <c r="E1312" s="371"/>
      <c r="F1312" s="372"/>
    </row>
    <row r="1313" spans="2:6" x14ac:dyDescent="0.25">
      <c r="B1313" s="373" t="s">
        <v>150</v>
      </c>
      <c r="C1313" s="374" t="s">
        <v>214</v>
      </c>
      <c r="D1313" s="375"/>
      <c r="E1313" s="251">
        <v>15.02</v>
      </c>
      <c r="F1313" s="225">
        <v>21.74</v>
      </c>
    </row>
    <row r="1314" spans="2:6" x14ac:dyDescent="0.25">
      <c r="B1314" s="136" t="s">
        <v>173</v>
      </c>
      <c r="C1314" s="374" t="s">
        <v>173</v>
      </c>
      <c r="D1314" s="375">
        <v>1</v>
      </c>
      <c r="E1314" s="251">
        <v>1.96</v>
      </c>
      <c r="F1314" s="225">
        <v>1.087</v>
      </c>
    </row>
    <row r="1315" spans="2:6" x14ac:dyDescent="0.25">
      <c r="B1315" s="144" t="s">
        <v>317</v>
      </c>
      <c r="C1315" s="138" t="s">
        <v>317</v>
      </c>
      <c r="D1315" s="375"/>
      <c r="E1315" s="251">
        <v>6.07</v>
      </c>
      <c r="F1315" s="225">
        <v>4.3479999999999999</v>
      </c>
    </row>
    <row r="1316" spans="2:6" x14ac:dyDescent="0.25">
      <c r="B1316" s="136" t="s">
        <v>277</v>
      </c>
      <c r="C1316" s="374" t="s">
        <v>277</v>
      </c>
      <c r="D1316" s="375">
        <v>1</v>
      </c>
      <c r="E1316" s="251">
        <v>5.66</v>
      </c>
      <c r="F1316" s="225">
        <v>0.27179999999999999</v>
      </c>
    </row>
    <row r="1317" spans="2:6" ht="15.75" thickBot="1" x14ac:dyDescent="0.3">
      <c r="B1317" s="386" t="s">
        <v>309</v>
      </c>
      <c r="C1317" s="183" t="s">
        <v>309</v>
      </c>
      <c r="D1317" s="390">
        <v>1</v>
      </c>
      <c r="E1317" s="391"/>
      <c r="F1317" s="392">
        <v>1.087</v>
      </c>
    </row>
    <row r="1318" spans="2:6" ht="15.75" thickBot="1" x14ac:dyDescent="0.3">
      <c r="B1318" s="397" t="s">
        <v>437</v>
      </c>
      <c r="C1318" s="398"/>
      <c r="D1318" s="399"/>
      <c r="E1318" s="450"/>
      <c r="F1318" s="451"/>
    </row>
    <row r="1319" spans="2:6" x14ac:dyDescent="0.25">
      <c r="B1319" s="373" t="s">
        <v>150</v>
      </c>
      <c r="C1319" s="374" t="s">
        <v>214</v>
      </c>
      <c r="D1319" s="375"/>
      <c r="E1319" s="251">
        <v>23.21</v>
      </c>
      <c r="F1319" s="225">
        <v>21.74</v>
      </c>
    </row>
    <row r="1320" spans="2:6" x14ac:dyDescent="0.25">
      <c r="B1320" s="136" t="s">
        <v>173</v>
      </c>
      <c r="C1320" s="374" t="s">
        <v>173</v>
      </c>
      <c r="D1320" s="375">
        <v>1</v>
      </c>
      <c r="E1320" s="251">
        <v>1.96</v>
      </c>
      <c r="F1320" s="225">
        <v>1.087</v>
      </c>
    </row>
    <row r="1321" spans="2:6" x14ac:dyDescent="0.25">
      <c r="B1321" s="144" t="s">
        <v>317</v>
      </c>
      <c r="C1321" s="138" t="s">
        <v>317</v>
      </c>
      <c r="D1321" s="375"/>
      <c r="E1321" s="251">
        <v>3.21</v>
      </c>
      <c r="F1321" s="225">
        <v>4.3479999999999999</v>
      </c>
    </row>
    <row r="1322" spans="2:6" x14ac:dyDescent="0.25">
      <c r="B1322" s="136" t="s">
        <v>277</v>
      </c>
      <c r="C1322" s="374" t="s">
        <v>277</v>
      </c>
      <c r="D1322" s="375">
        <v>1</v>
      </c>
      <c r="E1322" s="251">
        <v>5.99</v>
      </c>
      <c r="F1322" s="225">
        <v>0.27179999999999999</v>
      </c>
    </row>
    <row r="1323" spans="2:6" ht="15.75" thickBot="1" x14ac:dyDescent="0.3">
      <c r="B1323" s="386" t="s">
        <v>309</v>
      </c>
      <c r="C1323" s="183" t="s">
        <v>309</v>
      </c>
      <c r="D1323" s="390">
        <v>1</v>
      </c>
      <c r="E1323" s="391"/>
      <c r="F1323" s="392">
        <v>1.087</v>
      </c>
    </row>
    <row r="1324" spans="2:6" ht="15.75" thickBot="1" x14ac:dyDescent="0.3">
      <c r="B1324" s="246" t="s">
        <v>438</v>
      </c>
      <c r="C1324" s="402"/>
      <c r="D1324" s="403"/>
      <c r="E1324" s="404"/>
      <c r="F1324" s="405"/>
    </row>
    <row r="1325" spans="2:6" x14ac:dyDescent="0.25">
      <c r="B1325" s="373" t="s">
        <v>150</v>
      </c>
      <c r="C1325" s="374" t="s">
        <v>151</v>
      </c>
      <c r="D1325" s="375"/>
      <c r="E1325" s="251">
        <v>1.66</v>
      </c>
      <c r="F1325" s="225">
        <v>21.74</v>
      </c>
    </row>
    <row r="1326" spans="2:6" x14ac:dyDescent="0.25">
      <c r="B1326" s="136" t="s">
        <v>173</v>
      </c>
      <c r="C1326" s="374" t="s">
        <v>173</v>
      </c>
      <c r="D1326" s="375">
        <v>1</v>
      </c>
      <c r="E1326" s="251">
        <v>1.96</v>
      </c>
      <c r="F1326" s="225">
        <v>1.087</v>
      </c>
    </row>
    <row r="1327" spans="2:6" x14ac:dyDescent="0.25">
      <c r="B1327" s="373" t="s">
        <v>175</v>
      </c>
      <c r="C1327" s="122" t="s">
        <v>692</v>
      </c>
      <c r="D1327" s="375">
        <v>1</v>
      </c>
      <c r="E1327" s="251"/>
      <c r="F1327" s="225">
        <v>21.74</v>
      </c>
    </row>
    <row r="1328" spans="2:6" ht="15.75" thickBot="1" x14ac:dyDescent="0.3">
      <c r="B1328" s="386" t="s">
        <v>309</v>
      </c>
      <c r="C1328" s="183" t="s">
        <v>309</v>
      </c>
      <c r="D1328" s="390">
        <v>1</v>
      </c>
      <c r="E1328" s="391"/>
      <c r="F1328" s="392">
        <v>1.087</v>
      </c>
    </row>
    <row r="1329" spans="2:6" ht="15.75" thickBot="1" x14ac:dyDescent="0.3">
      <c r="B1329" s="246" t="s">
        <v>439</v>
      </c>
      <c r="C1329" s="402"/>
      <c r="D1329" s="403"/>
      <c r="E1329" s="404"/>
      <c r="F1329" s="405"/>
    </row>
    <row r="1330" spans="2:6" x14ac:dyDescent="0.25">
      <c r="B1330" s="373" t="s">
        <v>150</v>
      </c>
      <c r="C1330" s="374" t="s">
        <v>151</v>
      </c>
      <c r="D1330" s="375"/>
      <c r="E1330" s="251">
        <v>1.66</v>
      </c>
      <c r="F1330" s="225">
        <v>21.74</v>
      </c>
    </row>
    <row r="1331" spans="2:6" x14ac:dyDescent="0.25">
      <c r="B1331" s="136" t="s">
        <v>173</v>
      </c>
      <c r="C1331" s="374" t="s">
        <v>173</v>
      </c>
      <c r="D1331" s="375">
        <v>1</v>
      </c>
      <c r="E1331" s="251">
        <v>1.96</v>
      </c>
      <c r="F1331" s="225">
        <v>1.087</v>
      </c>
    </row>
    <row r="1332" spans="2:6" x14ac:dyDescent="0.25">
      <c r="B1332" s="373" t="s">
        <v>328</v>
      </c>
      <c r="C1332" s="406" t="s">
        <v>328</v>
      </c>
      <c r="D1332" s="375">
        <v>1</v>
      </c>
      <c r="E1332" s="251"/>
      <c r="F1332" s="225">
        <v>21.74</v>
      </c>
    </row>
    <row r="1333" spans="2:6" ht="15.75" thickBot="1" x14ac:dyDescent="0.3">
      <c r="B1333" s="386" t="s">
        <v>309</v>
      </c>
      <c r="C1333" s="389" t="s">
        <v>309</v>
      </c>
      <c r="D1333" s="390">
        <v>1</v>
      </c>
      <c r="E1333" s="391"/>
      <c r="F1333" s="392">
        <v>1.087</v>
      </c>
    </row>
    <row r="1334" spans="2:6" ht="15.75" thickBot="1" x14ac:dyDescent="0.3">
      <c r="B1334" s="246" t="s">
        <v>440</v>
      </c>
      <c r="C1334" s="402"/>
      <c r="D1334" s="403"/>
      <c r="E1334" s="404"/>
      <c r="F1334" s="405"/>
    </row>
    <row r="1335" spans="2:6" x14ac:dyDescent="0.25">
      <c r="B1335" s="373" t="s">
        <v>150</v>
      </c>
      <c r="C1335" s="374" t="s">
        <v>151</v>
      </c>
      <c r="D1335" s="375"/>
      <c r="E1335" s="251">
        <v>2.19</v>
      </c>
      <c r="F1335" s="225">
        <v>21.74</v>
      </c>
    </row>
    <row r="1336" spans="2:6" x14ac:dyDescent="0.25">
      <c r="B1336" s="136" t="s">
        <v>173</v>
      </c>
      <c r="C1336" s="137" t="s">
        <v>173</v>
      </c>
      <c r="D1336" s="375">
        <v>1</v>
      </c>
      <c r="E1336" s="251">
        <v>1.96</v>
      </c>
      <c r="F1336" s="225">
        <v>1.087</v>
      </c>
    </row>
    <row r="1337" spans="2:6" x14ac:dyDescent="0.25">
      <c r="B1337" s="373" t="s">
        <v>327</v>
      </c>
      <c r="C1337" s="169" t="s">
        <v>691</v>
      </c>
      <c r="D1337" s="375">
        <v>1</v>
      </c>
      <c r="E1337" s="251"/>
      <c r="F1337" s="225">
        <v>21.74</v>
      </c>
    </row>
    <row r="1338" spans="2:6" ht="15.75" thickBot="1" x14ac:dyDescent="0.3">
      <c r="B1338" s="386" t="s">
        <v>309</v>
      </c>
      <c r="C1338" s="137" t="s">
        <v>309</v>
      </c>
      <c r="D1338" s="390">
        <v>1</v>
      </c>
      <c r="E1338" s="391"/>
      <c r="F1338" s="392">
        <v>1.087</v>
      </c>
    </row>
    <row r="1339" spans="2:6" ht="15.75" thickBot="1" x14ac:dyDescent="0.3">
      <c r="B1339" s="246" t="s">
        <v>441</v>
      </c>
      <c r="C1339" s="432"/>
      <c r="D1339" s="403"/>
      <c r="E1339" s="404"/>
      <c r="F1339" s="405"/>
    </row>
    <row r="1340" spans="2:6" x14ac:dyDescent="0.25">
      <c r="B1340" s="373" t="s">
        <v>150</v>
      </c>
      <c r="C1340" s="374" t="s">
        <v>151</v>
      </c>
      <c r="D1340" s="375"/>
      <c r="E1340" s="251">
        <v>1.66</v>
      </c>
      <c r="F1340" s="225">
        <v>21.74</v>
      </c>
    </row>
    <row r="1341" spans="2:6" x14ac:dyDescent="0.25">
      <c r="B1341" s="136" t="s">
        <v>173</v>
      </c>
      <c r="C1341" s="137" t="s">
        <v>173</v>
      </c>
      <c r="D1341" s="375">
        <v>1</v>
      </c>
      <c r="E1341" s="251">
        <v>1.96</v>
      </c>
      <c r="F1341" s="225">
        <v>1.087</v>
      </c>
    </row>
    <row r="1342" spans="2:6" x14ac:dyDescent="0.25">
      <c r="B1342" s="373" t="s">
        <v>175</v>
      </c>
      <c r="C1342" s="169" t="s">
        <v>692</v>
      </c>
      <c r="D1342" s="375">
        <v>1</v>
      </c>
      <c r="E1342" s="251"/>
      <c r="F1342" s="225">
        <v>21.74</v>
      </c>
    </row>
    <row r="1343" spans="2:6" ht="15.75" thickBot="1" x14ac:dyDescent="0.3">
      <c r="B1343" s="386" t="s">
        <v>309</v>
      </c>
      <c r="C1343" s="183" t="s">
        <v>309</v>
      </c>
      <c r="D1343" s="390">
        <v>1</v>
      </c>
      <c r="E1343" s="391"/>
      <c r="F1343" s="392">
        <v>1.087</v>
      </c>
    </row>
    <row r="1344" spans="2:6" ht="15.75" thickBot="1" x14ac:dyDescent="0.3">
      <c r="B1344" s="246" t="s">
        <v>442</v>
      </c>
      <c r="C1344" s="432"/>
      <c r="D1344" s="403"/>
      <c r="E1344" s="404"/>
      <c r="F1344" s="405"/>
    </row>
    <row r="1345" spans="2:6" x14ac:dyDescent="0.25">
      <c r="B1345" s="373" t="s">
        <v>150</v>
      </c>
      <c r="C1345" s="374" t="s">
        <v>151</v>
      </c>
      <c r="D1345" s="375"/>
      <c r="E1345" s="251">
        <v>3.32</v>
      </c>
      <c r="F1345" s="225">
        <v>21.74</v>
      </c>
    </row>
    <row r="1346" spans="2:6" x14ac:dyDescent="0.25">
      <c r="B1346" s="136" t="s">
        <v>173</v>
      </c>
      <c r="C1346" s="374" t="s">
        <v>173</v>
      </c>
      <c r="D1346" s="375">
        <v>1</v>
      </c>
      <c r="E1346" s="251">
        <v>1.96</v>
      </c>
      <c r="F1346" s="225">
        <v>1.087</v>
      </c>
    </row>
    <row r="1347" spans="2:6" x14ac:dyDescent="0.25">
      <c r="B1347" s="373" t="s">
        <v>175</v>
      </c>
      <c r="C1347" s="169" t="s">
        <v>692</v>
      </c>
      <c r="D1347" s="375">
        <v>1</v>
      </c>
      <c r="E1347" s="251"/>
      <c r="F1347" s="225">
        <v>21.74</v>
      </c>
    </row>
    <row r="1348" spans="2:6" ht="15.75" thickBot="1" x14ac:dyDescent="0.3">
      <c r="B1348" s="386" t="s">
        <v>309</v>
      </c>
      <c r="C1348" s="183" t="s">
        <v>309</v>
      </c>
      <c r="D1348" s="390">
        <v>1</v>
      </c>
      <c r="E1348" s="391"/>
      <c r="F1348" s="392">
        <v>1.087</v>
      </c>
    </row>
    <row r="1349" spans="2:6" ht="15.75" thickBot="1" x14ac:dyDescent="0.3">
      <c r="B1349" s="246" t="s">
        <v>443</v>
      </c>
      <c r="C1349" s="432"/>
      <c r="D1349" s="403"/>
      <c r="E1349" s="404"/>
      <c r="F1349" s="405"/>
    </row>
    <row r="1350" spans="2:6" x14ac:dyDescent="0.25">
      <c r="B1350" s="373" t="s">
        <v>150</v>
      </c>
      <c r="C1350" s="374" t="s">
        <v>151</v>
      </c>
      <c r="D1350" s="375"/>
      <c r="E1350" s="251">
        <v>1.3</v>
      </c>
      <c r="F1350" s="225">
        <v>21.74</v>
      </c>
    </row>
    <row r="1351" spans="2:6" x14ac:dyDescent="0.25">
      <c r="B1351" s="373" t="s">
        <v>328</v>
      </c>
      <c r="C1351" s="406" t="s">
        <v>328</v>
      </c>
      <c r="D1351" s="375">
        <v>2</v>
      </c>
      <c r="E1351" s="251"/>
      <c r="F1351" s="225">
        <v>21.74</v>
      </c>
    </row>
    <row r="1352" spans="2:6" x14ac:dyDescent="0.25">
      <c r="B1352" s="136" t="s">
        <v>173</v>
      </c>
      <c r="C1352" s="374" t="s">
        <v>173</v>
      </c>
      <c r="D1352" s="375">
        <v>1</v>
      </c>
      <c r="E1352" s="251">
        <v>1.96</v>
      </c>
      <c r="F1352" s="225">
        <v>1.087</v>
      </c>
    </row>
    <row r="1353" spans="2:6" ht="15.75" thickBot="1" x14ac:dyDescent="0.3">
      <c r="B1353" s="386" t="s">
        <v>309</v>
      </c>
      <c r="C1353" s="389" t="s">
        <v>309</v>
      </c>
      <c r="D1353" s="390">
        <v>1</v>
      </c>
      <c r="E1353" s="391"/>
      <c r="F1353" s="392">
        <v>1.087</v>
      </c>
    </row>
    <row r="1354" spans="2:6" ht="15.75" thickBot="1" x14ac:dyDescent="0.3">
      <c r="B1354" s="246" t="s">
        <v>444</v>
      </c>
      <c r="C1354" s="402"/>
      <c r="D1354" s="403"/>
      <c r="E1354" s="404"/>
      <c r="F1354" s="405"/>
    </row>
    <row r="1355" spans="2:6" x14ac:dyDescent="0.25">
      <c r="B1355" s="373" t="s">
        <v>150</v>
      </c>
      <c r="C1355" s="374" t="s">
        <v>151</v>
      </c>
      <c r="D1355" s="375"/>
      <c r="E1355" s="251">
        <v>1.69</v>
      </c>
      <c r="F1355" s="225">
        <v>21.74</v>
      </c>
    </row>
    <row r="1356" spans="2:6" x14ac:dyDescent="0.25">
      <c r="B1356" s="144" t="s">
        <v>173</v>
      </c>
      <c r="C1356" s="138" t="s">
        <v>173</v>
      </c>
      <c r="D1356" s="375">
        <v>1</v>
      </c>
      <c r="E1356" s="251">
        <v>1.96</v>
      </c>
      <c r="F1356" s="225">
        <v>1.087</v>
      </c>
    </row>
    <row r="1357" spans="2:6" x14ac:dyDescent="0.25">
      <c r="B1357" s="411" t="s">
        <v>175</v>
      </c>
      <c r="C1357" s="169" t="s">
        <v>692</v>
      </c>
      <c r="D1357" s="375">
        <v>1</v>
      </c>
      <c r="E1357" s="251"/>
      <c r="F1357" s="225">
        <v>21.74</v>
      </c>
    </row>
    <row r="1358" spans="2:6" ht="15.75" thickBot="1" x14ac:dyDescent="0.3">
      <c r="B1358" s="430" t="s">
        <v>309</v>
      </c>
      <c r="C1358" s="184" t="s">
        <v>309</v>
      </c>
      <c r="D1358" s="390">
        <v>1</v>
      </c>
      <c r="E1358" s="391"/>
      <c r="F1358" s="392">
        <v>1.087</v>
      </c>
    </row>
    <row r="1359" spans="2:6" ht="15.75" thickBot="1" x14ac:dyDescent="0.3">
      <c r="B1359" s="246" t="s">
        <v>445</v>
      </c>
      <c r="C1359" s="432"/>
      <c r="D1359" s="403"/>
      <c r="E1359" s="404"/>
      <c r="F1359" s="405"/>
    </row>
    <row r="1360" spans="2:6" x14ac:dyDescent="0.25">
      <c r="B1360" s="373" t="s">
        <v>150</v>
      </c>
      <c r="C1360" s="374" t="s">
        <v>151</v>
      </c>
      <c r="D1360" s="375"/>
      <c r="E1360" s="251">
        <v>5.97</v>
      </c>
      <c r="F1360" s="225">
        <v>21.74</v>
      </c>
    </row>
    <row r="1361" spans="2:6" x14ac:dyDescent="0.25">
      <c r="B1361" s="136" t="s">
        <v>173</v>
      </c>
      <c r="C1361" s="374" t="s">
        <v>173</v>
      </c>
      <c r="D1361" s="375">
        <v>1</v>
      </c>
      <c r="E1361" s="251">
        <v>1.96</v>
      </c>
      <c r="F1361" s="225">
        <v>1.087</v>
      </c>
    </row>
    <row r="1362" spans="2:6" x14ac:dyDescent="0.25">
      <c r="B1362" s="373" t="s">
        <v>327</v>
      </c>
      <c r="C1362" s="122" t="s">
        <v>691</v>
      </c>
      <c r="D1362" s="375">
        <v>2</v>
      </c>
      <c r="E1362" s="251"/>
      <c r="F1362" s="225">
        <v>21.74</v>
      </c>
    </row>
    <row r="1363" spans="2:6" x14ac:dyDescent="0.25">
      <c r="B1363" s="373" t="s">
        <v>407</v>
      </c>
      <c r="C1363" s="406" t="s">
        <v>239</v>
      </c>
      <c r="D1363" s="375">
        <v>2</v>
      </c>
      <c r="E1363" s="251"/>
      <c r="F1363" s="225">
        <v>21.74</v>
      </c>
    </row>
    <row r="1364" spans="2:6" ht="15.75" thickBot="1" x14ac:dyDescent="0.3">
      <c r="B1364" s="386" t="s">
        <v>309</v>
      </c>
      <c r="C1364" s="183" t="s">
        <v>309</v>
      </c>
      <c r="D1364" s="390">
        <v>1</v>
      </c>
      <c r="E1364" s="391"/>
      <c r="F1364" s="392">
        <v>1.087</v>
      </c>
    </row>
    <row r="1365" spans="2:6" ht="15.75" thickBot="1" x14ac:dyDescent="0.3">
      <c r="B1365" s="246" t="s">
        <v>446</v>
      </c>
      <c r="C1365" s="431"/>
      <c r="D1365" s="403"/>
      <c r="E1365" s="404"/>
      <c r="F1365" s="405"/>
    </row>
    <row r="1366" spans="2:6" x14ac:dyDescent="0.25">
      <c r="B1366" s="373" t="s">
        <v>150</v>
      </c>
      <c r="C1366" s="137" t="s">
        <v>151</v>
      </c>
      <c r="D1366" s="375"/>
      <c r="E1366" s="251">
        <v>3.24</v>
      </c>
      <c r="F1366" s="225">
        <v>21.74</v>
      </c>
    </row>
    <row r="1367" spans="2:6" x14ac:dyDescent="0.25">
      <c r="B1367" s="373" t="s">
        <v>327</v>
      </c>
      <c r="C1367" s="169" t="s">
        <v>691</v>
      </c>
      <c r="D1367" s="375">
        <v>1</v>
      </c>
      <c r="E1367" s="251"/>
      <c r="F1367" s="225">
        <v>21.74</v>
      </c>
    </row>
    <row r="1368" spans="2:6" x14ac:dyDescent="0.25">
      <c r="B1368" s="373" t="s">
        <v>407</v>
      </c>
      <c r="C1368" s="206" t="s">
        <v>239</v>
      </c>
      <c r="D1368" s="375">
        <v>1</v>
      </c>
      <c r="E1368" s="251"/>
      <c r="F1368" s="225">
        <v>21.74</v>
      </c>
    </row>
    <row r="1369" spans="2:6" ht="15.75" thickBot="1" x14ac:dyDescent="0.3">
      <c r="B1369" s="386" t="s">
        <v>309</v>
      </c>
      <c r="C1369" s="389" t="s">
        <v>309</v>
      </c>
      <c r="D1369" s="390">
        <v>1</v>
      </c>
      <c r="E1369" s="391"/>
      <c r="F1369" s="392">
        <v>1.087</v>
      </c>
    </row>
    <row r="1370" spans="2:6" ht="15.75" thickBot="1" x14ac:dyDescent="0.3">
      <c r="B1370" s="235" t="s">
        <v>447</v>
      </c>
      <c r="C1370" s="369"/>
      <c r="D1370" s="370"/>
      <c r="E1370" s="371"/>
      <c r="F1370" s="372"/>
    </row>
    <row r="1371" spans="2:6" x14ac:dyDescent="0.25">
      <c r="B1371" s="373" t="s">
        <v>150</v>
      </c>
      <c r="C1371" s="374" t="s">
        <v>214</v>
      </c>
      <c r="D1371" s="375"/>
      <c r="E1371" s="251">
        <v>25.8</v>
      </c>
      <c r="F1371" s="225">
        <v>21.74</v>
      </c>
    </row>
    <row r="1372" spans="2:6" x14ac:dyDescent="0.25">
      <c r="B1372" s="136" t="s">
        <v>173</v>
      </c>
      <c r="C1372" s="374" t="s">
        <v>173</v>
      </c>
      <c r="D1372" s="375">
        <v>1</v>
      </c>
      <c r="E1372" s="251">
        <v>1.96</v>
      </c>
      <c r="F1372" s="225">
        <v>1.087</v>
      </c>
    </row>
    <row r="1373" spans="2:6" ht="15.75" thickBot="1" x14ac:dyDescent="0.3">
      <c r="B1373" s="386" t="s">
        <v>309</v>
      </c>
      <c r="C1373" s="389" t="s">
        <v>309</v>
      </c>
      <c r="D1373" s="390">
        <v>1</v>
      </c>
      <c r="E1373" s="391"/>
      <c r="F1373" s="392">
        <v>1.087</v>
      </c>
    </row>
    <row r="1374" spans="2:6" ht="15.75" thickBot="1" x14ac:dyDescent="0.3">
      <c r="B1374" s="235" t="s">
        <v>448</v>
      </c>
      <c r="C1374" s="369"/>
      <c r="D1374" s="370"/>
      <c r="E1374" s="371"/>
      <c r="F1374" s="372"/>
    </row>
    <row r="1375" spans="2:6" x14ac:dyDescent="0.25">
      <c r="B1375" s="373" t="s">
        <v>150</v>
      </c>
      <c r="C1375" s="374" t="s">
        <v>214</v>
      </c>
      <c r="D1375" s="375"/>
      <c r="E1375" s="251">
        <v>3.7</v>
      </c>
      <c r="F1375" s="225">
        <v>21.74</v>
      </c>
    </row>
    <row r="1376" spans="2:6" ht="15.75" thickBot="1" x14ac:dyDescent="0.3">
      <c r="B1376" s="386" t="s">
        <v>309</v>
      </c>
      <c r="C1376" s="389" t="s">
        <v>309</v>
      </c>
      <c r="D1376" s="390">
        <v>1</v>
      </c>
      <c r="E1376" s="391"/>
      <c r="F1376" s="392">
        <v>1.087</v>
      </c>
    </row>
    <row r="1377" spans="2:6" ht="15.75" thickBot="1" x14ac:dyDescent="0.3">
      <c r="B1377" s="235" t="s">
        <v>449</v>
      </c>
      <c r="C1377" s="369"/>
      <c r="D1377" s="370"/>
      <c r="E1377" s="371"/>
      <c r="F1377" s="372"/>
    </row>
    <row r="1378" spans="2:6" x14ac:dyDescent="0.25">
      <c r="B1378" s="373" t="s">
        <v>150</v>
      </c>
      <c r="C1378" s="374" t="s">
        <v>151</v>
      </c>
      <c r="D1378" s="375"/>
      <c r="E1378" s="251">
        <v>1.66</v>
      </c>
      <c r="F1378" s="225">
        <v>21.74</v>
      </c>
    </row>
    <row r="1379" spans="2:6" x14ac:dyDescent="0.25">
      <c r="B1379" s="136" t="s">
        <v>173</v>
      </c>
      <c r="C1379" s="374" t="s">
        <v>173</v>
      </c>
      <c r="D1379" s="375">
        <v>1</v>
      </c>
      <c r="E1379" s="251">
        <v>1.96</v>
      </c>
      <c r="F1379" s="225">
        <v>1.087</v>
      </c>
    </row>
    <row r="1380" spans="2:6" ht="15.75" thickBot="1" x14ac:dyDescent="0.3">
      <c r="B1380" s="386" t="s">
        <v>309</v>
      </c>
      <c r="C1380" s="389" t="s">
        <v>309</v>
      </c>
      <c r="D1380" s="390">
        <v>1</v>
      </c>
      <c r="E1380" s="391"/>
      <c r="F1380" s="392">
        <v>1.087</v>
      </c>
    </row>
    <row r="1381" spans="2:6" ht="15.75" thickBot="1" x14ac:dyDescent="0.3">
      <c r="B1381" s="235" t="s">
        <v>450</v>
      </c>
      <c r="C1381" s="369"/>
      <c r="D1381" s="370"/>
      <c r="E1381" s="371"/>
      <c r="F1381" s="372"/>
    </row>
    <row r="1382" spans="2:6" x14ac:dyDescent="0.25">
      <c r="B1382" s="373" t="s">
        <v>150</v>
      </c>
      <c r="C1382" s="374" t="s">
        <v>151</v>
      </c>
      <c r="D1382" s="375"/>
      <c r="E1382" s="251">
        <v>14.3</v>
      </c>
      <c r="F1382" s="225">
        <v>21.74</v>
      </c>
    </row>
    <row r="1383" spans="2:6" ht="15.75" thickBot="1" x14ac:dyDescent="0.3">
      <c r="B1383" s="386" t="s">
        <v>309</v>
      </c>
      <c r="C1383" s="389" t="s">
        <v>309</v>
      </c>
      <c r="D1383" s="390"/>
      <c r="E1383" s="391"/>
      <c r="F1383" s="392">
        <v>1.087</v>
      </c>
    </row>
    <row r="1384" spans="2:6" ht="15.75" thickBot="1" x14ac:dyDescent="0.3">
      <c r="B1384" s="246" t="s">
        <v>451</v>
      </c>
      <c r="C1384" s="431"/>
      <c r="D1384" s="403"/>
      <c r="E1384" s="404"/>
      <c r="F1384" s="405"/>
    </row>
    <row r="1385" spans="2:6" x14ac:dyDescent="0.25">
      <c r="B1385" s="452" t="s">
        <v>150</v>
      </c>
      <c r="C1385" s="137" t="s">
        <v>151</v>
      </c>
      <c r="D1385" s="379"/>
      <c r="E1385" s="223">
        <v>1.71</v>
      </c>
      <c r="F1385" s="224">
        <v>21.74</v>
      </c>
    </row>
    <row r="1386" spans="2:6" x14ac:dyDescent="0.25">
      <c r="B1386" s="144" t="s">
        <v>173</v>
      </c>
      <c r="C1386" s="137" t="s">
        <v>173</v>
      </c>
      <c r="D1386" s="375">
        <v>1</v>
      </c>
      <c r="E1386" s="251">
        <v>1.96</v>
      </c>
      <c r="F1386" s="225">
        <v>1.087</v>
      </c>
    </row>
    <row r="1387" spans="2:6" x14ac:dyDescent="0.25">
      <c r="B1387" s="411" t="s">
        <v>327</v>
      </c>
      <c r="C1387" s="169" t="s">
        <v>691</v>
      </c>
      <c r="D1387" s="375">
        <v>1</v>
      </c>
      <c r="E1387" s="251"/>
      <c r="F1387" s="225">
        <v>21.74</v>
      </c>
    </row>
    <row r="1388" spans="2:6" x14ac:dyDescent="0.25">
      <c r="B1388" s="411" t="s">
        <v>175</v>
      </c>
      <c r="C1388" s="138" t="s">
        <v>692</v>
      </c>
      <c r="D1388" s="375">
        <v>1</v>
      </c>
      <c r="E1388" s="251"/>
      <c r="F1388" s="225">
        <v>21.74</v>
      </c>
    </row>
    <row r="1389" spans="2:6" ht="15.75" thickBot="1" x14ac:dyDescent="0.3">
      <c r="B1389" s="434" t="s">
        <v>309</v>
      </c>
      <c r="C1389" s="184" t="s">
        <v>309</v>
      </c>
      <c r="D1389" s="395">
        <v>1</v>
      </c>
      <c r="E1389" s="396"/>
      <c r="F1389" s="234">
        <v>1.087</v>
      </c>
    </row>
    <row r="1390" spans="2:6" ht="15.75" thickBot="1" x14ac:dyDescent="0.3">
      <c r="D1390" s="121"/>
      <c r="E1390" s="122"/>
    </row>
    <row r="1391" spans="2:6" ht="15.75" thickBot="1" x14ac:dyDescent="0.3">
      <c r="B1391" s="453" t="s">
        <v>452</v>
      </c>
      <c r="C1391" s="454"/>
      <c r="D1391" s="454"/>
      <c r="E1391" s="454"/>
      <c r="F1391" s="455"/>
    </row>
    <row r="1392" spans="2:6" ht="15.75" thickBot="1" x14ac:dyDescent="0.3">
      <c r="B1392" s="296" t="s">
        <v>453</v>
      </c>
      <c r="C1392" s="297"/>
      <c r="D1392" s="297"/>
      <c r="E1392" s="297"/>
      <c r="F1392" s="298"/>
    </row>
    <row r="1393" spans="2:6" ht="30.75" thickBot="1" x14ac:dyDescent="0.3">
      <c r="B1393" s="364" t="s">
        <v>300</v>
      </c>
      <c r="C1393" s="365" t="s">
        <v>146</v>
      </c>
      <c r="D1393" s="366" t="s">
        <v>272</v>
      </c>
      <c r="E1393" s="367" t="s">
        <v>148</v>
      </c>
      <c r="F1393" s="368" t="s">
        <v>149</v>
      </c>
    </row>
    <row r="1394" spans="2:6" ht="15.75" thickBot="1" x14ac:dyDescent="0.3">
      <c r="B1394" s="456" t="s">
        <v>454</v>
      </c>
      <c r="C1394" s="457"/>
      <c r="D1394" s="458"/>
      <c r="E1394" s="459"/>
      <c r="F1394" s="460"/>
    </row>
    <row r="1395" spans="2:6" x14ac:dyDescent="0.25">
      <c r="B1395" s="377" t="s">
        <v>150</v>
      </c>
      <c r="C1395" s="378" t="s">
        <v>214</v>
      </c>
      <c r="D1395" s="379"/>
      <c r="E1395" s="223">
        <v>14.53</v>
      </c>
      <c r="F1395" s="224">
        <v>21.74</v>
      </c>
    </row>
    <row r="1396" spans="2:6" x14ac:dyDescent="0.25">
      <c r="B1396" s="136" t="s">
        <v>173</v>
      </c>
      <c r="C1396" s="374" t="s">
        <v>173</v>
      </c>
      <c r="D1396" s="375">
        <v>1</v>
      </c>
      <c r="E1396" s="251">
        <v>1.96</v>
      </c>
      <c r="F1396" s="225">
        <v>1.087</v>
      </c>
    </row>
    <row r="1397" spans="2:6" x14ac:dyDescent="0.25">
      <c r="B1397" s="144" t="s">
        <v>317</v>
      </c>
      <c r="C1397" s="138" t="s">
        <v>317</v>
      </c>
      <c r="D1397" s="375"/>
      <c r="E1397" s="251">
        <v>9.6300000000000008</v>
      </c>
      <c r="F1397" s="225">
        <v>4.3479999999999999</v>
      </c>
    </row>
    <row r="1398" spans="2:6" x14ac:dyDescent="0.25">
      <c r="B1398" s="136" t="s">
        <v>277</v>
      </c>
      <c r="C1398" s="374" t="s">
        <v>277</v>
      </c>
      <c r="D1398" s="375">
        <v>1</v>
      </c>
      <c r="E1398" s="251">
        <v>4.2</v>
      </c>
      <c r="F1398" s="225">
        <v>0.27179999999999999</v>
      </c>
    </row>
    <row r="1399" spans="2:6" ht="15.75" thickBot="1" x14ac:dyDescent="0.3">
      <c r="B1399" s="393" t="s">
        <v>309</v>
      </c>
      <c r="C1399" s="394" t="s">
        <v>309</v>
      </c>
      <c r="D1399" s="395">
        <v>1</v>
      </c>
      <c r="E1399" s="396"/>
      <c r="F1399" s="234">
        <v>1.087</v>
      </c>
    </row>
    <row r="1400" spans="2:6" ht="15.75" thickBot="1" x14ac:dyDescent="0.3">
      <c r="B1400" s="227" t="s">
        <v>455</v>
      </c>
      <c r="C1400" s="433"/>
      <c r="D1400" s="408"/>
      <c r="E1400" s="409"/>
      <c r="F1400" s="410"/>
    </row>
    <row r="1401" spans="2:6" ht="30.75" thickBot="1" x14ac:dyDescent="0.3">
      <c r="B1401" s="411" t="s">
        <v>456</v>
      </c>
      <c r="C1401" s="138" t="s">
        <v>255</v>
      </c>
      <c r="D1401" s="379">
        <v>1</v>
      </c>
      <c r="E1401" s="223"/>
      <c r="F1401" s="224">
        <v>21.74</v>
      </c>
    </row>
    <row r="1402" spans="2:6" x14ac:dyDescent="0.25">
      <c r="B1402" s="377" t="s">
        <v>150</v>
      </c>
      <c r="C1402" s="374" t="s">
        <v>214</v>
      </c>
      <c r="D1402" s="379"/>
      <c r="E1402" s="333">
        <v>7.53</v>
      </c>
      <c r="F1402" s="224">
        <v>21.74</v>
      </c>
    </row>
    <row r="1403" spans="2:6" x14ac:dyDescent="0.25">
      <c r="B1403" s="136" t="s">
        <v>173</v>
      </c>
      <c r="C1403" s="374" t="s">
        <v>173</v>
      </c>
      <c r="D1403" s="375">
        <v>1</v>
      </c>
      <c r="E1403" s="348">
        <v>1.96</v>
      </c>
      <c r="F1403" s="225">
        <v>1.087</v>
      </c>
    </row>
    <row r="1404" spans="2:6" ht="15.75" thickBot="1" x14ac:dyDescent="0.3">
      <c r="B1404" s="393" t="s">
        <v>277</v>
      </c>
      <c r="C1404" s="183" t="s">
        <v>277</v>
      </c>
      <c r="D1404" s="395">
        <v>1</v>
      </c>
      <c r="E1404" s="461">
        <v>2.2000000000000002</v>
      </c>
      <c r="F1404" s="234">
        <v>0.27179999999999999</v>
      </c>
    </row>
    <row r="1405" spans="2:6" x14ac:dyDescent="0.25">
      <c r="D1405" s="121"/>
      <c r="E1405" s="122"/>
    </row>
    <row r="1406" spans="2:6" ht="15.75" thickBot="1" x14ac:dyDescent="0.3">
      <c r="D1406" s="121"/>
      <c r="E1406" s="122"/>
    </row>
    <row r="1407" spans="2:6" ht="19.5" thickBot="1" x14ac:dyDescent="0.3">
      <c r="B1407" s="462" t="s">
        <v>457</v>
      </c>
      <c r="C1407" s="463"/>
      <c r="D1407" s="463"/>
      <c r="E1407" s="463"/>
      <c r="F1407" s="464"/>
    </row>
    <row r="1408" spans="2:6" ht="30.75" thickBot="1" x14ac:dyDescent="0.3">
      <c r="B1408" s="465" t="s">
        <v>458</v>
      </c>
      <c r="C1408" s="466" t="s">
        <v>146</v>
      </c>
      <c r="D1408" s="467" t="s">
        <v>147</v>
      </c>
      <c r="E1408" s="468" t="s">
        <v>148</v>
      </c>
      <c r="F1408" s="469" t="s">
        <v>149</v>
      </c>
    </row>
    <row r="1409" spans="1:6" x14ac:dyDescent="0.25">
      <c r="B1409" s="427" t="s">
        <v>459</v>
      </c>
      <c r="C1409" s="427" t="s">
        <v>459</v>
      </c>
      <c r="D1409" s="138">
        <v>1</v>
      </c>
      <c r="E1409" s="139">
        <v>1730</v>
      </c>
      <c r="F1409" s="360">
        <v>0.27179999999999999</v>
      </c>
    </row>
    <row r="1410" spans="1:6" x14ac:dyDescent="0.25">
      <c r="B1410" s="427" t="s">
        <v>460</v>
      </c>
      <c r="C1410" s="427" t="s">
        <v>460</v>
      </c>
      <c r="D1410" s="138">
        <v>1</v>
      </c>
      <c r="E1410" s="139">
        <v>445</v>
      </c>
      <c r="F1410" s="360">
        <v>0.27179999999999999</v>
      </c>
    </row>
    <row r="1411" spans="1:6" x14ac:dyDescent="0.25">
      <c r="B1411" s="427" t="s">
        <v>461</v>
      </c>
      <c r="C1411" s="427" t="s">
        <v>461</v>
      </c>
      <c r="D1411" s="138">
        <v>1</v>
      </c>
      <c r="E1411" s="139">
        <v>179</v>
      </c>
      <c r="F1411" s="360">
        <v>0.27179999999999999</v>
      </c>
    </row>
    <row r="1412" spans="1:6" ht="15.75" thickBot="1" x14ac:dyDescent="0.3">
      <c r="B1412" s="427" t="s">
        <v>462</v>
      </c>
      <c r="C1412" s="427" t="s">
        <v>462</v>
      </c>
      <c r="D1412" s="138">
        <v>1</v>
      </c>
      <c r="E1412" s="139">
        <f>E1384+E1397</f>
        <v>9.6300000000000008</v>
      </c>
      <c r="F1412" s="360">
        <v>0.27179999999999999</v>
      </c>
    </row>
    <row r="1413" spans="1:6" ht="15.75" thickBot="1" x14ac:dyDescent="0.3">
      <c r="B1413" s="301" t="s">
        <v>463</v>
      </c>
      <c r="C1413" s="302"/>
      <c r="D1413" s="302"/>
      <c r="E1413" s="302"/>
      <c r="F1413" s="303"/>
    </row>
    <row r="1414" spans="1:6" ht="30.75" thickBot="1" x14ac:dyDescent="0.3">
      <c r="B1414" s="465" t="s">
        <v>464</v>
      </c>
      <c r="C1414" s="466" t="s">
        <v>146</v>
      </c>
      <c r="D1414" s="467" t="s">
        <v>147</v>
      </c>
      <c r="E1414" s="468" t="s">
        <v>148</v>
      </c>
      <c r="F1414" s="469" t="s">
        <v>149</v>
      </c>
    </row>
    <row r="1415" spans="1:6" ht="15.75" thickBot="1" x14ac:dyDescent="0.3">
      <c r="B1415" s="470" t="s">
        <v>465</v>
      </c>
      <c r="C1415" s="470" t="s">
        <v>465</v>
      </c>
      <c r="D1415" s="471">
        <v>1</v>
      </c>
      <c r="E1415" s="472">
        <v>344.16</v>
      </c>
      <c r="F1415" s="473">
        <v>21.74</v>
      </c>
    </row>
    <row r="1416" spans="1:6" x14ac:dyDescent="0.25">
      <c r="D1416" s="121"/>
      <c r="E1416" s="474"/>
    </row>
    <row r="1417" spans="1:6" x14ac:dyDescent="0.25">
      <c r="D1417" s="121"/>
      <c r="E1417" s="122"/>
    </row>
    <row r="1418" spans="1:6" ht="15.75" thickBot="1" x14ac:dyDescent="0.3">
      <c r="D1418" s="121"/>
      <c r="E1418" s="122"/>
    </row>
    <row r="1419" spans="1:6" ht="19.5" thickBot="1" x14ac:dyDescent="0.3">
      <c r="B1419" s="462" t="s">
        <v>466</v>
      </c>
      <c r="C1419" s="463"/>
      <c r="D1419" s="463"/>
      <c r="E1419" s="463"/>
      <c r="F1419" s="464"/>
    </row>
    <row r="1420" spans="1:6" ht="15.75" thickBot="1" x14ac:dyDescent="0.3">
      <c r="D1420" s="121"/>
      <c r="E1420" s="122"/>
    </row>
    <row r="1421" spans="1:6" x14ac:dyDescent="0.25">
      <c r="B1421" s="475" t="s">
        <v>467</v>
      </c>
      <c r="C1421" s="476"/>
      <c r="D1421" s="476"/>
      <c r="E1421" s="476"/>
      <c r="F1421" s="477"/>
    </row>
    <row r="1422" spans="1:6" ht="30" x14ac:dyDescent="0.25">
      <c r="A1422" s="116">
        <v>1</v>
      </c>
      <c r="B1422" s="478" t="s">
        <v>468</v>
      </c>
      <c r="C1422" s="479" t="s">
        <v>146</v>
      </c>
      <c r="D1422" s="480" t="s">
        <v>147</v>
      </c>
      <c r="E1422" s="481" t="s">
        <v>148</v>
      </c>
      <c r="F1422" s="482" t="s">
        <v>149</v>
      </c>
    </row>
    <row r="1423" spans="1:6" x14ac:dyDescent="0.25">
      <c r="B1423" s="136" t="s">
        <v>150</v>
      </c>
      <c r="C1423" s="137" t="s">
        <v>151</v>
      </c>
      <c r="D1423" s="138"/>
      <c r="E1423" s="139">
        <v>2.04</v>
      </c>
      <c r="F1423" s="140">
        <v>21.74</v>
      </c>
    </row>
    <row r="1424" spans="1:6" x14ac:dyDescent="0.25">
      <c r="B1424" s="144" t="s">
        <v>173</v>
      </c>
      <c r="C1424" s="138" t="s">
        <v>173</v>
      </c>
      <c r="D1424" s="142">
        <v>1</v>
      </c>
      <c r="E1424" s="139">
        <v>1.5760000000000001</v>
      </c>
      <c r="F1424" s="143">
        <v>4.3479999999999999</v>
      </c>
    </row>
    <row r="1425" spans="1:6" x14ac:dyDescent="0.25">
      <c r="B1425" s="144" t="s">
        <v>327</v>
      </c>
      <c r="C1425" s="169" t="s">
        <v>691</v>
      </c>
      <c r="D1425" s="142">
        <v>1</v>
      </c>
      <c r="E1425" s="139"/>
      <c r="F1425" s="140">
        <v>21.74</v>
      </c>
    </row>
    <row r="1426" spans="1:6" x14ac:dyDescent="0.25">
      <c r="B1426" s="144" t="s">
        <v>175</v>
      </c>
      <c r="C1426" s="141" t="s">
        <v>692</v>
      </c>
      <c r="D1426" s="142">
        <v>1</v>
      </c>
      <c r="E1426" s="139"/>
      <c r="F1426" s="140">
        <v>21.74</v>
      </c>
    </row>
    <row r="1427" spans="1:6" x14ac:dyDescent="0.25">
      <c r="B1427" s="144" t="s">
        <v>634</v>
      </c>
      <c r="C1427" s="138" t="s">
        <v>634</v>
      </c>
      <c r="D1427" s="142">
        <v>1</v>
      </c>
      <c r="E1427" s="139"/>
      <c r="F1427" s="140">
        <v>21.74</v>
      </c>
    </row>
    <row r="1428" spans="1:6" x14ac:dyDescent="0.25">
      <c r="B1428" s="144" t="s">
        <v>474</v>
      </c>
      <c r="C1428" s="138" t="s">
        <v>470</v>
      </c>
      <c r="D1428" s="142"/>
      <c r="E1428" s="139">
        <v>8.16</v>
      </c>
      <c r="F1428" s="140">
        <v>21.74</v>
      </c>
    </row>
    <row r="1429" spans="1:6" ht="15.75" thickBot="1" x14ac:dyDescent="0.3">
      <c r="B1429" s="434" t="s">
        <v>309</v>
      </c>
      <c r="C1429" s="184" t="s">
        <v>309</v>
      </c>
      <c r="D1429" s="170">
        <v>1</v>
      </c>
      <c r="E1429" s="185"/>
      <c r="F1429" s="172">
        <v>1.087</v>
      </c>
    </row>
    <row r="1430" spans="1:6" ht="15.75" thickBot="1" x14ac:dyDescent="0.3">
      <c r="D1430" s="121"/>
      <c r="E1430" s="122"/>
    </row>
    <row r="1431" spans="1:6" x14ac:dyDescent="0.25">
      <c r="B1431" s="475" t="s">
        <v>472</v>
      </c>
      <c r="C1431" s="476"/>
      <c r="D1431" s="476"/>
      <c r="E1431" s="476"/>
      <c r="F1431" s="477"/>
    </row>
    <row r="1432" spans="1:6" ht="30" x14ac:dyDescent="0.25">
      <c r="A1432" s="116">
        <v>2</v>
      </c>
      <c r="B1432" s="478" t="s">
        <v>473</v>
      </c>
      <c r="C1432" s="479" t="s">
        <v>146</v>
      </c>
      <c r="D1432" s="480" t="s">
        <v>147</v>
      </c>
      <c r="E1432" s="481" t="s">
        <v>148</v>
      </c>
      <c r="F1432" s="482" t="s">
        <v>149</v>
      </c>
    </row>
    <row r="1433" spans="1:6" x14ac:dyDescent="0.25">
      <c r="B1433" s="136" t="s">
        <v>150</v>
      </c>
      <c r="C1433" s="137" t="s">
        <v>151</v>
      </c>
      <c r="D1433" s="138"/>
      <c r="E1433" s="139">
        <v>4.4283000000000001</v>
      </c>
      <c r="F1433" s="140">
        <v>26.088000000000001</v>
      </c>
    </row>
    <row r="1434" spans="1:6" x14ac:dyDescent="0.25">
      <c r="B1434" s="136" t="s">
        <v>150</v>
      </c>
      <c r="C1434" s="137" t="s">
        <v>151</v>
      </c>
      <c r="D1434" s="138"/>
      <c r="E1434" s="139">
        <v>2.1593999999999998</v>
      </c>
      <c r="F1434" s="140">
        <v>26.088000000000001</v>
      </c>
    </row>
    <row r="1435" spans="1:6" x14ac:dyDescent="0.25">
      <c r="B1435" s="136" t="s">
        <v>150</v>
      </c>
      <c r="C1435" s="137" t="s">
        <v>151</v>
      </c>
      <c r="D1435" s="138"/>
      <c r="E1435" s="139">
        <v>3.38</v>
      </c>
      <c r="F1435" s="140">
        <v>26.088000000000001</v>
      </c>
    </row>
    <row r="1436" spans="1:6" x14ac:dyDescent="0.25">
      <c r="B1436" s="136" t="s">
        <v>150</v>
      </c>
      <c r="C1436" s="137" t="s">
        <v>151</v>
      </c>
      <c r="D1436" s="138"/>
      <c r="E1436" s="139">
        <v>2.2200000000000002</v>
      </c>
      <c r="F1436" s="140">
        <v>26.088000000000001</v>
      </c>
    </row>
    <row r="1437" spans="1:6" x14ac:dyDescent="0.25">
      <c r="B1437" s="136" t="s">
        <v>277</v>
      </c>
      <c r="C1437" s="137" t="s">
        <v>277</v>
      </c>
      <c r="D1437" s="138">
        <v>1</v>
      </c>
      <c r="E1437" s="139">
        <v>1.44</v>
      </c>
      <c r="F1437" s="140">
        <v>0.36230000000000001</v>
      </c>
    </row>
    <row r="1438" spans="1:6" x14ac:dyDescent="0.25">
      <c r="B1438" s="136" t="s">
        <v>277</v>
      </c>
      <c r="C1438" s="137" t="s">
        <v>277</v>
      </c>
      <c r="D1438" s="138">
        <v>2</v>
      </c>
      <c r="E1438" s="139">
        <v>0.72</v>
      </c>
      <c r="F1438" s="140">
        <v>0.36230000000000001</v>
      </c>
    </row>
    <row r="1439" spans="1:6" x14ac:dyDescent="0.25">
      <c r="B1439" s="136" t="s">
        <v>173</v>
      </c>
      <c r="C1439" s="137" t="s">
        <v>173</v>
      </c>
      <c r="D1439" s="138">
        <v>1</v>
      </c>
      <c r="E1439" s="139">
        <v>1.5760000000000001</v>
      </c>
      <c r="F1439" s="143">
        <v>4.3479999999999999</v>
      </c>
    </row>
    <row r="1440" spans="1:6" x14ac:dyDescent="0.25">
      <c r="B1440" s="136" t="s">
        <v>173</v>
      </c>
      <c r="C1440" s="141" t="s">
        <v>173</v>
      </c>
      <c r="D1440" s="142">
        <v>3</v>
      </c>
      <c r="E1440" s="139">
        <v>4.1370000000000005</v>
      </c>
      <c r="F1440" s="143">
        <v>4.3479999999999999</v>
      </c>
    </row>
    <row r="1441" spans="1:6" x14ac:dyDescent="0.25">
      <c r="B1441" s="136" t="s">
        <v>474</v>
      </c>
      <c r="C1441" s="141" t="s">
        <v>470</v>
      </c>
      <c r="D1441" s="142"/>
      <c r="E1441" s="139">
        <v>12.8</v>
      </c>
      <c r="F1441" s="140">
        <v>26.088000000000001</v>
      </c>
    </row>
    <row r="1442" spans="1:6" x14ac:dyDescent="0.25">
      <c r="B1442" s="136" t="s">
        <v>327</v>
      </c>
      <c r="C1442" s="141" t="s">
        <v>691</v>
      </c>
      <c r="D1442" s="142">
        <v>2</v>
      </c>
      <c r="E1442" s="139"/>
      <c r="F1442" s="140">
        <v>26.088000000000001</v>
      </c>
    </row>
    <row r="1443" spans="1:6" x14ac:dyDescent="0.25">
      <c r="B1443" s="136" t="s">
        <v>175</v>
      </c>
      <c r="C1443" s="141" t="s">
        <v>692</v>
      </c>
      <c r="D1443" s="142">
        <v>2</v>
      </c>
      <c r="E1443" s="139"/>
      <c r="F1443" s="140">
        <v>26.088000000000001</v>
      </c>
    </row>
    <row r="1444" spans="1:6" x14ac:dyDescent="0.25">
      <c r="B1444" s="136" t="s">
        <v>328</v>
      </c>
      <c r="C1444" s="141" t="s">
        <v>328</v>
      </c>
      <c r="D1444" s="142">
        <v>1</v>
      </c>
      <c r="E1444" s="139"/>
      <c r="F1444" s="140">
        <v>26.088000000000001</v>
      </c>
    </row>
    <row r="1445" spans="1:6" x14ac:dyDescent="0.25">
      <c r="B1445" s="136" t="s">
        <v>475</v>
      </c>
      <c r="C1445" s="141" t="s">
        <v>475</v>
      </c>
      <c r="D1445" s="142">
        <v>1</v>
      </c>
      <c r="E1445" s="139"/>
      <c r="F1445" s="143">
        <v>4.3479999999999999</v>
      </c>
    </row>
    <row r="1446" spans="1:6" x14ac:dyDescent="0.25">
      <c r="B1446" s="136" t="s">
        <v>309</v>
      </c>
      <c r="C1446" s="141" t="s">
        <v>309</v>
      </c>
      <c r="D1446" s="142">
        <v>3</v>
      </c>
      <c r="E1446" s="139"/>
      <c r="F1446" s="143">
        <v>1.087</v>
      </c>
    </row>
    <row r="1447" spans="1:6" ht="15.75" thickBot="1" x14ac:dyDescent="0.3">
      <c r="B1447" s="393" t="s">
        <v>634</v>
      </c>
      <c r="C1447" s="180" t="s">
        <v>634</v>
      </c>
      <c r="D1447" s="170">
        <v>1</v>
      </c>
      <c r="E1447" s="185"/>
      <c r="F1447" s="181">
        <v>26.088000000000001</v>
      </c>
    </row>
    <row r="1448" spans="1:6" ht="15.75" thickBot="1" x14ac:dyDescent="0.3">
      <c r="D1448" s="121"/>
      <c r="E1448" s="122"/>
    </row>
    <row r="1449" spans="1:6" x14ac:dyDescent="0.25">
      <c r="B1449" s="475" t="s">
        <v>477</v>
      </c>
      <c r="C1449" s="476"/>
      <c r="D1449" s="476"/>
      <c r="E1449" s="476"/>
      <c r="F1449" s="477"/>
    </row>
    <row r="1450" spans="1:6" ht="30" x14ac:dyDescent="0.25">
      <c r="A1450" s="116">
        <v>3</v>
      </c>
      <c r="B1450" s="478" t="s">
        <v>478</v>
      </c>
      <c r="C1450" s="479" t="s">
        <v>146</v>
      </c>
      <c r="D1450" s="480" t="s">
        <v>147</v>
      </c>
      <c r="E1450" s="481" t="s">
        <v>148</v>
      </c>
      <c r="F1450" s="482" t="s">
        <v>149</v>
      </c>
    </row>
    <row r="1451" spans="1:6" x14ac:dyDescent="0.25">
      <c r="B1451" s="136" t="s">
        <v>150</v>
      </c>
      <c r="C1451" s="137" t="s">
        <v>151</v>
      </c>
      <c r="D1451" s="138"/>
      <c r="E1451" s="139">
        <v>10.08</v>
      </c>
      <c r="F1451" s="140">
        <v>26.088000000000001</v>
      </c>
    </row>
    <row r="1452" spans="1:6" x14ac:dyDescent="0.25">
      <c r="B1452" s="136" t="s">
        <v>150</v>
      </c>
      <c r="C1452" s="137" t="s">
        <v>151</v>
      </c>
      <c r="D1452" s="138"/>
      <c r="E1452" s="139">
        <v>10.15</v>
      </c>
      <c r="F1452" s="140">
        <v>26.088000000000001</v>
      </c>
    </row>
    <row r="1453" spans="1:6" x14ac:dyDescent="0.25">
      <c r="B1453" s="136" t="s">
        <v>150</v>
      </c>
      <c r="C1453" s="137" t="s">
        <v>151</v>
      </c>
      <c r="D1453" s="138"/>
      <c r="E1453" s="139">
        <v>1.6</v>
      </c>
      <c r="F1453" s="140">
        <v>26.088000000000001</v>
      </c>
    </row>
    <row r="1454" spans="1:6" x14ac:dyDescent="0.25">
      <c r="B1454" s="136" t="s">
        <v>277</v>
      </c>
      <c r="C1454" s="137" t="s">
        <v>277</v>
      </c>
      <c r="D1454" s="138">
        <v>1</v>
      </c>
      <c r="E1454" s="139">
        <v>1.26</v>
      </c>
      <c r="F1454" s="140">
        <v>0.36230000000000001</v>
      </c>
    </row>
    <row r="1455" spans="1:6" x14ac:dyDescent="0.25">
      <c r="B1455" s="136" t="s">
        <v>277</v>
      </c>
      <c r="C1455" s="137" t="s">
        <v>277</v>
      </c>
      <c r="D1455" s="138">
        <v>1</v>
      </c>
      <c r="E1455" s="139">
        <v>1.26</v>
      </c>
      <c r="F1455" s="140">
        <v>0.36230000000000001</v>
      </c>
    </row>
    <row r="1456" spans="1:6" x14ac:dyDescent="0.25">
      <c r="B1456" s="136" t="s">
        <v>277</v>
      </c>
      <c r="C1456" s="137" t="s">
        <v>277</v>
      </c>
      <c r="D1456" s="138">
        <v>1</v>
      </c>
      <c r="E1456" s="139">
        <v>0.55000000000000004</v>
      </c>
      <c r="F1456" s="140">
        <v>0.36230000000000001</v>
      </c>
    </row>
    <row r="1457" spans="1:6" x14ac:dyDescent="0.25">
      <c r="B1457" s="144" t="s">
        <v>277</v>
      </c>
      <c r="C1457" s="137" t="s">
        <v>277</v>
      </c>
      <c r="D1457" s="138">
        <v>1</v>
      </c>
      <c r="E1457" s="139">
        <v>0.55000000000000004</v>
      </c>
      <c r="F1457" s="140">
        <v>0.36230000000000001</v>
      </c>
    </row>
    <row r="1458" spans="1:6" x14ac:dyDescent="0.25">
      <c r="B1458" s="144" t="s">
        <v>474</v>
      </c>
      <c r="C1458" s="141" t="s">
        <v>470</v>
      </c>
      <c r="D1458" s="142"/>
      <c r="E1458" s="139">
        <v>6</v>
      </c>
      <c r="F1458" s="140">
        <v>26.088000000000001</v>
      </c>
    </row>
    <row r="1459" spans="1:6" x14ac:dyDescent="0.25">
      <c r="B1459" s="144" t="s">
        <v>474</v>
      </c>
      <c r="C1459" s="141" t="s">
        <v>470</v>
      </c>
      <c r="D1459" s="142"/>
      <c r="E1459" s="139">
        <v>10</v>
      </c>
      <c r="F1459" s="140">
        <v>26.088000000000001</v>
      </c>
    </row>
    <row r="1460" spans="1:6" x14ac:dyDescent="0.25">
      <c r="B1460" s="144" t="s">
        <v>474</v>
      </c>
      <c r="C1460" s="141" t="s">
        <v>470</v>
      </c>
      <c r="D1460" s="142"/>
      <c r="E1460" s="139">
        <v>10.3</v>
      </c>
      <c r="F1460" s="140">
        <v>26.088000000000001</v>
      </c>
    </row>
    <row r="1461" spans="1:6" x14ac:dyDescent="0.25">
      <c r="B1461" s="144" t="s">
        <v>173</v>
      </c>
      <c r="C1461" s="138" t="s">
        <v>173</v>
      </c>
      <c r="D1461" s="142">
        <v>4</v>
      </c>
      <c r="E1461" s="139">
        <v>6.3040000000000003</v>
      </c>
      <c r="F1461" s="143">
        <v>4.3479999999999999</v>
      </c>
    </row>
    <row r="1462" spans="1:6" x14ac:dyDescent="0.25">
      <c r="B1462" s="144" t="s">
        <v>327</v>
      </c>
      <c r="C1462" s="141" t="s">
        <v>691</v>
      </c>
      <c r="D1462" s="142">
        <v>1</v>
      </c>
      <c r="E1462" s="139"/>
      <c r="F1462" s="140">
        <v>21.74</v>
      </c>
    </row>
    <row r="1463" spans="1:6" x14ac:dyDescent="0.25">
      <c r="B1463" s="144" t="s">
        <v>175</v>
      </c>
      <c r="C1463" s="141" t="s">
        <v>692</v>
      </c>
      <c r="D1463" s="142">
        <v>1</v>
      </c>
      <c r="E1463" s="139"/>
      <c r="F1463" s="140">
        <v>21.74</v>
      </c>
    </row>
    <row r="1464" spans="1:6" x14ac:dyDescent="0.25">
      <c r="B1464" s="144" t="s">
        <v>328</v>
      </c>
      <c r="C1464" s="138" t="s">
        <v>328</v>
      </c>
      <c r="D1464" s="142">
        <v>2</v>
      </c>
      <c r="E1464" s="139"/>
      <c r="F1464" s="140">
        <v>21.74</v>
      </c>
    </row>
    <row r="1465" spans="1:6" x14ac:dyDescent="0.25">
      <c r="B1465" s="144" t="s">
        <v>475</v>
      </c>
      <c r="C1465" s="138" t="s">
        <v>475</v>
      </c>
      <c r="D1465" s="142">
        <v>1</v>
      </c>
      <c r="E1465" s="139"/>
      <c r="F1465" s="143">
        <v>4.3479999999999999</v>
      </c>
    </row>
    <row r="1466" spans="1:6" x14ac:dyDescent="0.25">
      <c r="B1466" s="136" t="s">
        <v>479</v>
      </c>
      <c r="C1466" s="141" t="s">
        <v>309</v>
      </c>
      <c r="D1466" s="142">
        <v>1</v>
      </c>
      <c r="E1466" s="139"/>
      <c r="F1466" s="143">
        <v>1.087</v>
      </c>
    </row>
    <row r="1467" spans="1:6" ht="15.75" thickBot="1" x14ac:dyDescent="0.3">
      <c r="B1467" s="393" t="s">
        <v>469</v>
      </c>
      <c r="C1467" s="180" t="s">
        <v>634</v>
      </c>
      <c r="D1467" s="170">
        <v>1</v>
      </c>
      <c r="E1467" s="185"/>
      <c r="F1467" s="181">
        <v>26.088000000000001</v>
      </c>
    </row>
    <row r="1468" spans="1:6" ht="15.75" thickBot="1" x14ac:dyDescent="0.3">
      <c r="D1468" s="121"/>
      <c r="E1468" s="122"/>
    </row>
    <row r="1469" spans="1:6" x14ac:dyDescent="0.25">
      <c r="B1469" s="475" t="s">
        <v>480</v>
      </c>
      <c r="C1469" s="476"/>
      <c r="D1469" s="476"/>
      <c r="E1469" s="476"/>
      <c r="F1469" s="477"/>
    </row>
    <row r="1470" spans="1:6" ht="30" x14ac:dyDescent="0.25">
      <c r="A1470" s="116">
        <v>4</v>
      </c>
      <c r="B1470" s="478" t="s">
        <v>481</v>
      </c>
      <c r="C1470" s="479" t="s">
        <v>146</v>
      </c>
      <c r="D1470" s="480" t="s">
        <v>147</v>
      </c>
      <c r="E1470" s="481" t="s">
        <v>148</v>
      </c>
      <c r="F1470" s="482" t="s">
        <v>149</v>
      </c>
    </row>
    <row r="1471" spans="1:6" x14ac:dyDescent="0.25">
      <c r="B1471" s="136" t="s">
        <v>150</v>
      </c>
      <c r="C1471" s="137" t="s">
        <v>151</v>
      </c>
      <c r="D1471" s="138"/>
      <c r="E1471" s="139">
        <v>8.65</v>
      </c>
      <c r="F1471" s="140">
        <v>26.088000000000001</v>
      </c>
    </row>
    <row r="1472" spans="1:6" x14ac:dyDescent="0.25">
      <c r="B1472" s="136" t="s">
        <v>474</v>
      </c>
      <c r="C1472" s="141" t="s">
        <v>470</v>
      </c>
      <c r="D1472" s="142"/>
      <c r="E1472" s="139">
        <v>4</v>
      </c>
      <c r="F1472" s="140">
        <v>26.088000000000001</v>
      </c>
    </row>
    <row r="1473" spans="1:6" x14ac:dyDescent="0.25">
      <c r="B1473" s="136" t="s">
        <v>173</v>
      </c>
      <c r="C1473" s="141" t="s">
        <v>173</v>
      </c>
      <c r="D1473" s="142">
        <v>1</v>
      </c>
      <c r="E1473" s="139">
        <v>1.5760000000000001</v>
      </c>
      <c r="F1473" s="143">
        <v>4.3479999999999999</v>
      </c>
    </row>
    <row r="1474" spans="1:6" x14ac:dyDescent="0.25">
      <c r="B1474" s="136" t="s">
        <v>173</v>
      </c>
      <c r="C1474" s="141" t="s">
        <v>173</v>
      </c>
      <c r="D1474" s="142">
        <v>2</v>
      </c>
      <c r="E1474" s="139">
        <v>2.758</v>
      </c>
      <c r="F1474" s="143">
        <v>4.3479999999999999</v>
      </c>
    </row>
    <row r="1475" spans="1:6" x14ac:dyDescent="0.25">
      <c r="B1475" s="136" t="s">
        <v>327</v>
      </c>
      <c r="C1475" s="141" t="s">
        <v>691</v>
      </c>
      <c r="D1475" s="142">
        <v>1</v>
      </c>
      <c r="E1475" s="139"/>
      <c r="F1475" s="140">
        <v>26.088000000000001</v>
      </c>
    </row>
    <row r="1476" spans="1:6" x14ac:dyDescent="0.25">
      <c r="B1476" s="136" t="s">
        <v>175</v>
      </c>
      <c r="C1476" s="141" t="s">
        <v>692</v>
      </c>
      <c r="D1476" s="142">
        <v>1</v>
      </c>
      <c r="E1476" s="139"/>
      <c r="F1476" s="140">
        <v>26.088000000000001</v>
      </c>
    </row>
    <row r="1477" spans="1:6" x14ac:dyDescent="0.25">
      <c r="B1477" s="136" t="s">
        <v>475</v>
      </c>
      <c r="C1477" s="141" t="s">
        <v>475</v>
      </c>
      <c r="D1477" s="142">
        <v>1</v>
      </c>
      <c r="E1477" s="139"/>
      <c r="F1477" s="143">
        <v>4.3479999999999999</v>
      </c>
    </row>
    <row r="1478" spans="1:6" ht="15.75" thickBot="1" x14ac:dyDescent="0.3">
      <c r="B1478" s="393" t="s">
        <v>469</v>
      </c>
      <c r="C1478" s="180" t="s">
        <v>634</v>
      </c>
      <c r="D1478" s="170">
        <v>1</v>
      </c>
      <c r="E1478" s="185"/>
      <c r="F1478" s="181">
        <v>26.088000000000001</v>
      </c>
    </row>
    <row r="1479" spans="1:6" ht="15.75" thickBot="1" x14ac:dyDescent="0.3">
      <c r="D1479" s="121"/>
      <c r="E1479" s="122"/>
    </row>
    <row r="1480" spans="1:6" x14ac:dyDescent="0.25">
      <c r="B1480" s="475" t="s">
        <v>482</v>
      </c>
      <c r="C1480" s="476"/>
      <c r="D1480" s="476"/>
      <c r="E1480" s="476"/>
      <c r="F1480" s="477"/>
    </row>
    <row r="1481" spans="1:6" ht="30" x14ac:dyDescent="0.25">
      <c r="A1481" s="116">
        <v>5</v>
      </c>
      <c r="B1481" s="478" t="s">
        <v>483</v>
      </c>
      <c r="C1481" s="479" t="s">
        <v>146</v>
      </c>
      <c r="D1481" s="480" t="s">
        <v>147</v>
      </c>
      <c r="E1481" s="481" t="s">
        <v>148</v>
      </c>
      <c r="F1481" s="482" t="s">
        <v>149</v>
      </c>
    </row>
    <row r="1482" spans="1:6" x14ac:dyDescent="0.25">
      <c r="B1482" s="136" t="s">
        <v>150</v>
      </c>
      <c r="C1482" s="137" t="s">
        <v>153</v>
      </c>
      <c r="D1482" s="138"/>
      <c r="E1482" s="139">
        <v>11.7</v>
      </c>
      <c r="F1482" s="140">
        <v>26.088000000000001</v>
      </c>
    </row>
    <row r="1483" spans="1:6" x14ac:dyDescent="0.25">
      <c r="B1483" s="136" t="s">
        <v>150</v>
      </c>
      <c r="C1483" s="137" t="s">
        <v>151</v>
      </c>
      <c r="D1483" s="138"/>
      <c r="E1483" s="139">
        <v>10.234999999999999</v>
      </c>
      <c r="F1483" s="140">
        <v>26.088000000000001</v>
      </c>
    </row>
    <row r="1484" spans="1:6" x14ac:dyDescent="0.25">
      <c r="B1484" s="136" t="s">
        <v>150</v>
      </c>
      <c r="C1484" s="137" t="s">
        <v>151</v>
      </c>
      <c r="D1484" s="138"/>
      <c r="E1484" s="139">
        <v>1.26</v>
      </c>
      <c r="F1484" s="140">
        <v>26.088000000000001</v>
      </c>
    </row>
    <row r="1485" spans="1:6" x14ac:dyDescent="0.25">
      <c r="B1485" s="136" t="s">
        <v>150</v>
      </c>
      <c r="C1485" s="141" t="s">
        <v>151</v>
      </c>
      <c r="D1485" s="142"/>
      <c r="E1485" s="139">
        <v>2.6599999999999997</v>
      </c>
      <c r="F1485" s="140">
        <v>26.088000000000001</v>
      </c>
    </row>
    <row r="1486" spans="1:6" x14ac:dyDescent="0.25">
      <c r="B1486" s="136" t="s">
        <v>277</v>
      </c>
      <c r="C1486" s="141" t="s">
        <v>277</v>
      </c>
      <c r="D1486" s="142">
        <v>1</v>
      </c>
      <c r="E1486" s="139">
        <v>0.64000000000000012</v>
      </c>
      <c r="F1486" s="140">
        <v>0.36230000000000001</v>
      </c>
    </row>
    <row r="1487" spans="1:6" x14ac:dyDescent="0.25">
      <c r="B1487" s="136" t="s">
        <v>474</v>
      </c>
      <c r="C1487" s="141" t="s">
        <v>470</v>
      </c>
      <c r="D1487" s="142"/>
      <c r="E1487" s="139">
        <v>10.620000000000001</v>
      </c>
      <c r="F1487" s="140">
        <v>26.088000000000001</v>
      </c>
    </row>
    <row r="1488" spans="1:6" x14ac:dyDescent="0.25">
      <c r="B1488" s="136" t="s">
        <v>474</v>
      </c>
      <c r="C1488" s="141" t="s">
        <v>470</v>
      </c>
      <c r="D1488" s="142"/>
      <c r="E1488" s="139">
        <v>4.1399999999999997</v>
      </c>
      <c r="F1488" s="140">
        <v>26.088000000000001</v>
      </c>
    </row>
    <row r="1489" spans="1:6" x14ac:dyDescent="0.25">
      <c r="B1489" s="136" t="s">
        <v>474</v>
      </c>
      <c r="C1489" s="141" t="s">
        <v>470</v>
      </c>
      <c r="D1489" s="142"/>
      <c r="E1489" s="139">
        <v>3.42</v>
      </c>
      <c r="F1489" s="140">
        <v>26.088000000000001</v>
      </c>
    </row>
    <row r="1490" spans="1:6" x14ac:dyDescent="0.25">
      <c r="B1490" s="136" t="s">
        <v>173</v>
      </c>
      <c r="C1490" s="141" t="s">
        <v>173</v>
      </c>
      <c r="D1490" s="142">
        <v>2</v>
      </c>
      <c r="E1490" s="139">
        <v>3.5459999999999998</v>
      </c>
      <c r="F1490" s="143">
        <v>4.3479999999999999</v>
      </c>
    </row>
    <row r="1491" spans="1:6" x14ac:dyDescent="0.25">
      <c r="B1491" s="136" t="s">
        <v>173</v>
      </c>
      <c r="C1491" s="141" t="s">
        <v>173</v>
      </c>
      <c r="D1491" s="142">
        <v>3</v>
      </c>
      <c r="E1491" s="139">
        <v>3.5459999999999998</v>
      </c>
      <c r="F1491" s="143">
        <v>4.3479999999999999</v>
      </c>
    </row>
    <row r="1492" spans="1:6" x14ac:dyDescent="0.25">
      <c r="B1492" s="136" t="s">
        <v>327</v>
      </c>
      <c r="C1492" s="141" t="s">
        <v>691</v>
      </c>
      <c r="D1492" s="142">
        <v>1</v>
      </c>
      <c r="E1492" s="139"/>
      <c r="F1492" s="140">
        <v>26.088000000000001</v>
      </c>
    </row>
    <row r="1493" spans="1:6" x14ac:dyDescent="0.25">
      <c r="B1493" s="136" t="s">
        <v>175</v>
      </c>
      <c r="C1493" s="141" t="s">
        <v>692</v>
      </c>
      <c r="D1493" s="142">
        <v>1</v>
      </c>
      <c r="E1493" s="139"/>
      <c r="F1493" s="140">
        <v>26.088000000000001</v>
      </c>
    </row>
    <row r="1494" spans="1:6" x14ac:dyDescent="0.25">
      <c r="B1494" s="136" t="s">
        <v>328</v>
      </c>
      <c r="C1494" s="141" t="s">
        <v>328</v>
      </c>
      <c r="D1494" s="142">
        <v>1</v>
      </c>
      <c r="E1494" s="139"/>
      <c r="F1494" s="140">
        <v>26.088000000000001</v>
      </c>
    </row>
    <row r="1495" spans="1:6" x14ac:dyDescent="0.25">
      <c r="B1495" s="136" t="s">
        <v>475</v>
      </c>
      <c r="C1495" s="141" t="s">
        <v>475</v>
      </c>
      <c r="D1495" s="142">
        <v>1</v>
      </c>
      <c r="E1495" s="139"/>
      <c r="F1495" s="143">
        <v>4.3479999999999999</v>
      </c>
    </row>
    <row r="1496" spans="1:6" x14ac:dyDescent="0.25">
      <c r="B1496" s="136" t="s">
        <v>309</v>
      </c>
      <c r="C1496" s="141" t="s">
        <v>309</v>
      </c>
      <c r="D1496" s="142">
        <v>3</v>
      </c>
      <c r="E1496" s="139"/>
      <c r="F1496" s="143">
        <v>1.087</v>
      </c>
    </row>
    <row r="1497" spans="1:6" ht="15.75" thickBot="1" x14ac:dyDescent="0.3">
      <c r="B1497" s="393" t="s">
        <v>469</v>
      </c>
      <c r="C1497" s="180" t="s">
        <v>634</v>
      </c>
      <c r="D1497" s="170">
        <v>1</v>
      </c>
      <c r="E1497" s="185"/>
      <c r="F1497" s="181">
        <v>26.088000000000001</v>
      </c>
    </row>
    <row r="1498" spans="1:6" ht="15.75" thickBot="1" x14ac:dyDescent="0.3">
      <c r="D1498" s="121"/>
      <c r="E1498" s="122"/>
    </row>
    <row r="1499" spans="1:6" x14ac:dyDescent="0.25">
      <c r="B1499" s="475" t="s">
        <v>484</v>
      </c>
      <c r="C1499" s="476"/>
      <c r="D1499" s="476"/>
      <c r="E1499" s="476"/>
      <c r="F1499" s="477"/>
    </row>
    <row r="1500" spans="1:6" ht="30" x14ac:dyDescent="0.25">
      <c r="A1500" s="116">
        <v>6</v>
      </c>
      <c r="B1500" s="478" t="s">
        <v>485</v>
      </c>
      <c r="C1500" s="479" t="s">
        <v>146</v>
      </c>
      <c r="D1500" s="480" t="s">
        <v>147</v>
      </c>
      <c r="E1500" s="481" t="s">
        <v>148</v>
      </c>
      <c r="F1500" s="482" t="s">
        <v>149</v>
      </c>
    </row>
    <row r="1501" spans="1:6" x14ac:dyDescent="0.25">
      <c r="B1501" s="136" t="s">
        <v>150</v>
      </c>
      <c r="C1501" s="137" t="s">
        <v>151</v>
      </c>
      <c r="D1501" s="138"/>
      <c r="E1501" s="139">
        <v>4.4283000000000001</v>
      </c>
      <c r="F1501" s="140">
        <v>26.088000000000001</v>
      </c>
    </row>
    <row r="1502" spans="1:6" x14ac:dyDescent="0.25">
      <c r="B1502" s="136" t="s">
        <v>150</v>
      </c>
      <c r="C1502" s="137" t="s">
        <v>151</v>
      </c>
      <c r="D1502" s="138"/>
      <c r="E1502" s="139">
        <v>2.1593999999999998</v>
      </c>
      <c r="F1502" s="140">
        <v>26.088000000000001</v>
      </c>
    </row>
    <row r="1503" spans="1:6" x14ac:dyDescent="0.25">
      <c r="B1503" s="136" t="s">
        <v>150</v>
      </c>
      <c r="C1503" s="137" t="s">
        <v>151</v>
      </c>
      <c r="D1503" s="138"/>
      <c r="E1503" s="139">
        <v>3.38</v>
      </c>
      <c r="F1503" s="140">
        <v>26.088000000000001</v>
      </c>
    </row>
    <row r="1504" spans="1:6" x14ac:dyDescent="0.25">
      <c r="B1504" s="136" t="s">
        <v>150</v>
      </c>
      <c r="C1504" s="137" t="s">
        <v>151</v>
      </c>
      <c r="D1504" s="138"/>
      <c r="E1504" s="139">
        <v>2.2200000000000002</v>
      </c>
      <c r="F1504" s="140">
        <v>26.088000000000001</v>
      </c>
    </row>
    <row r="1505" spans="1:6" x14ac:dyDescent="0.25">
      <c r="B1505" s="136" t="s">
        <v>277</v>
      </c>
      <c r="C1505" s="137" t="s">
        <v>277</v>
      </c>
      <c r="D1505" s="138">
        <v>1</v>
      </c>
      <c r="E1505" s="139">
        <v>1.44</v>
      </c>
      <c r="F1505" s="140">
        <v>0.36230000000000001</v>
      </c>
    </row>
    <row r="1506" spans="1:6" x14ac:dyDescent="0.25">
      <c r="B1506" s="136" t="s">
        <v>277</v>
      </c>
      <c r="C1506" s="137" t="s">
        <v>277</v>
      </c>
      <c r="D1506" s="138">
        <v>2</v>
      </c>
      <c r="E1506" s="139">
        <v>0.72</v>
      </c>
      <c r="F1506" s="140">
        <v>0.36230000000000001</v>
      </c>
    </row>
    <row r="1507" spans="1:6" x14ac:dyDescent="0.25">
      <c r="B1507" s="136" t="s">
        <v>173</v>
      </c>
      <c r="C1507" s="137" t="s">
        <v>173</v>
      </c>
      <c r="D1507" s="138">
        <v>1</v>
      </c>
      <c r="E1507" s="139">
        <v>1.5760000000000001</v>
      </c>
      <c r="F1507" s="143">
        <v>4.3479999999999999</v>
      </c>
    </row>
    <row r="1508" spans="1:6" x14ac:dyDescent="0.25">
      <c r="B1508" s="136" t="s">
        <v>173</v>
      </c>
      <c r="C1508" s="141" t="s">
        <v>173</v>
      </c>
      <c r="D1508" s="142">
        <v>3</v>
      </c>
      <c r="E1508" s="139">
        <v>4.1370000000000005</v>
      </c>
      <c r="F1508" s="143">
        <v>4.3479999999999999</v>
      </c>
    </row>
    <row r="1509" spans="1:6" x14ac:dyDescent="0.25">
      <c r="B1509" s="136" t="s">
        <v>474</v>
      </c>
      <c r="C1509" s="141" t="s">
        <v>470</v>
      </c>
      <c r="D1509" s="142"/>
      <c r="E1509" s="139">
        <v>12.8</v>
      </c>
      <c r="F1509" s="140">
        <v>26.088000000000001</v>
      </c>
    </row>
    <row r="1510" spans="1:6" x14ac:dyDescent="0.25">
      <c r="B1510" s="136" t="s">
        <v>525</v>
      </c>
      <c r="C1510" s="141" t="s">
        <v>691</v>
      </c>
      <c r="D1510" s="142">
        <v>2</v>
      </c>
      <c r="E1510" s="139"/>
      <c r="F1510" s="140">
        <v>26.088000000000001</v>
      </c>
    </row>
    <row r="1511" spans="1:6" x14ac:dyDescent="0.25">
      <c r="B1511" s="136" t="s">
        <v>175</v>
      </c>
      <c r="C1511" s="141" t="s">
        <v>692</v>
      </c>
      <c r="D1511" s="142">
        <v>2</v>
      </c>
      <c r="E1511" s="139"/>
      <c r="F1511" s="140">
        <v>26.088000000000001</v>
      </c>
    </row>
    <row r="1512" spans="1:6" x14ac:dyDescent="0.25">
      <c r="B1512" s="144" t="s">
        <v>328</v>
      </c>
      <c r="C1512" s="138" t="s">
        <v>328</v>
      </c>
      <c r="D1512" s="142">
        <v>1</v>
      </c>
      <c r="E1512" s="139"/>
      <c r="F1512" s="140">
        <v>26.088000000000001</v>
      </c>
    </row>
    <row r="1513" spans="1:6" x14ac:dyDescent="0.25">
      <c r="B1513" s="144" t="s">
        <v>475</v>
      </c>
      <c r="C1513" s="138" t="s">
        <v>475</v>
      </c>
      <c r="D1513" s="142">
        <v>1</v>
      </c>
      <c r="E1513" s="139"/>
      <c r="F1513" s="143">
        <v>4.3479999999999999</v>
      </c>
    </row>
    <row r="1514" spans="1:6" x14ac:dyDescent="0.25">
      <c r="B1514" s="144" t="s">
        <v>471</v>
      </c>
      <c r="C1514" s="141" t="s">
        <v>309</v>
      </c>
      <c r="D1514" s="142">
        <v>3</v>
      </c>
      <c r="E1514" s="139"/>
      <c r="F1514" s="143">
        <v>1.087</v>
      </c>
    </row>
    <row r="1515" spans="1:6" ht="15.75" thickBot="1" x14ac:dyDescent="0.3">
      <c r="B1515" s="393" t="s">
        <v>469</v>
      </c>
      <c r="C1515" s="180" t="s">
        <v>634</v>
      </c>
      <c r="D1515" s="170">
        <v>1</v>
      </c>
      <c r="E1515" s="185"/>
      <c r="F1515" s="181">
        <v>26.088000000000001</v>
      </c>
    </row>
    <row r="1516" spans="1:6" ht="15.75" thickBot="1" x14ac:dyDescent="0.3">
      <c r="D1516" s="121"/>
      <c r="E1516" s="122"/>
    </row>
    <row r="1517" spans="1:6" x14ac:dyDescent="0.25">
      <c r="B1517" s="475" t="s">
        <v>486</v>
      </c>
      <c r="C1517" s="476"/>
      <c r="D1517" s="476"/>
      <c r="E1517" s="476"/>
      <c r="F1517" s="477"/>
    </row>
    <row r="1518" spans="1:6" ht="30" x14ac:dyDescent="0.25">
      <c r="A1518" s="116">
        <v>7</v>
      </c>
      <c r="B1518" s="478" t="s">
        <v>487</v>
      </c>
      <c r="C1518" s="479" t="s">
        <v>146</v>
      </c>
      <c r="D1518" s="480" t="s">
        <v>147</v>
      </c>
      <c r="E1518" s="481" t="s">
        <v>148</v>
      </c>
      <c r="F1518" s="482" t="s">
        <v>149</v>
      </c>
    </row>
    <row r="1519" spans="1:6" x14ac:dyDescent="0.25">
      <c r="B1519" s="136" t="s">
        <v>150</v>
      </c>
      <c r="C1519" s="137" t="s">
        <v>151</v>
      </c>
      <c r="D1519" s="138"/>
      <c r="E1519" s="139">
        <v>4.4283000000000001</v>
      </c>
      <c r="F1519" s="140">
        <v>21.74</v>
      </c>
    </row>
    <row r="1520" spans="1:6" x14ac:dyDescent="0.25">
      <c r="B1520" s="136" t="s">
        <v>150</v>
      </c>
      <c r="C1520" s="137" t="s">
        <v>151</v>
      </c>
      <c r="D1520" s="138"/>
      <c r="E1520" s="139">
        <v>2.1593999999999998</v>
      </c>
      <c r="F1520" s="140">
        <v>21.74</v>
      </c>
    </row>
    <row r="1521" spans="1:6" x14ac:dyDescent="0.25">
      <c r="B1521" s="136" t="s">
        <v>150</v>
      </c>
      <c r="C1521" s="137" t="s">
        <v>151</v>
      </c>
      <c r="D1521" s="138"/>
      <c r="E1521" s="139">
        <v>3.38</v>
      </c>
      <c r="F1521" s="140">
        <v>21.74</v>
      </c>
    </row>
    <row r="1522" spans="1:6" x14ac:dyDescent="0.25">
      <c r="B1522" s="136" t="s">
        <v>150</v>
      </c>
      <c r="C1522" s="137" t="s">
        <v>151</v>
      </c>
      <c r="D1522" s="138"/>
      <c r="E1522" s="139">
        <v>2.2200000000000002</v>
      </c>
      <c r="F1522" s="140">
        <v>21.74</v>
      </c>
    </row>
    <row r="1523" spans="1:6" x14ac:dyDescent="0.25">
      <c r="B1523" s="136" t="s">
        <v>277</v>
      </c>
      <c r="C1523" s="137" t="s">
        <v>277</v>
      </c>
      <c r="D1523" s="138">
        <v>1</v>
      </c>
      <c r="E1523" s="139">
        <v>1.44</v>
      </c>
      <c r="F1523" s="140">
        <v>0.36230000000000001</v>
      </c>
    </row>
    <row r="1524" spans="1:6" x14ac:dyDescent="0.25">
      <c r="B1524" s="136" t="s">
        <v>277</v>
      </c>
      <c r="C1524" s="137" t="s">
        <v>277</v>
      </c>
      <c r="D1524" s="138">
        <v>2</v>
      </c>
      <c r="E1524" s="139">
        <v>0.72</v>
      </c>
      <c r="F1524" s="140">
        <v>0.36230000000000001</v>
      </c>
    </row>
    <row r="1525" spans="1:6" x14ac:dyDescent="0.25">
      <c r="B1525" s="136" t="s">
        <v>173</v>
      </c>
      <c r="C1525" s="137" t="s">
        <v>173</v>
      </c>
      <c r="D1525" s="138">
        <v>1</v>
      </c>
      <c r="E1525" s="139">
        <v>1.5760000000000001</v>
      </c>
      <c r="F1525" s="143">
        <v>4.3479999999999999</v>
      </c>
    </row>
    <row r="1526" spans="1:6" x14ac:dyDescent="0.25">
      <c r="B1526" s="136" t="s">
        <v>173</v>
      </c>
      <c r="C1526" s="141" t="s">
        <v>173</v>
      </c>
      <c r="D1526" s="142">
        <v>3</v>
      </c>
      <c r="E1526" s="139">
        <v>4.1370000000000005</v>
      </c>
      <c r="F1526" s="143">
        <v>4.3479999999999999</v>
      </c>
    </row>
    <row r="1527" spans="1:6" x14ac:dyDescent="0.25">
      <c r="B1527" s="136" t="s">
        <v>474</v>
      </c>
      <c r="C1527" s="141" t="s">
        <v>470</v>
      </c>
      <c r="D1527" s="142"/>
      <c r="E1527" s="139">
        <v>12.8</v>
      </c>
      <c r="F1527" s="140">
        <v>21.74</v>
      </c>
    </row>
    <row r="1528" spans="1:6" x14ac:dyDescent="0.25">
      <c r="B1528" s="136" t="s">
        <v>525</v>
      </c>
      <c r="C1528" s="141" t="s">
        <v>691</v>
      </c>
      <c r="D1528" s="142">
        <v>2</v>
      </c>
      <c r="E1528" s="139"/>
      <c r="F1528" s="140">
        <v>21.74</v>
      </c>
    </row>
    <row r="1529" spans="1:6" x14ac:dyDescent="0.25">
      <c r="B1529" s="136" t="s">
        <v>175</v>
      </c>
      <c r="C1529" s="141" t="s">
        <v>692</v>
      </c>
      <c r="D1529" s="142">
        <v>2</v>
      </c>
      <c r="E1529" s="139"/>
      <c r="F1529" s="140">
        <v>21.74</v>
      </c>
    </row>
    <row r="1530" spans="1:6" x14ac:dyDescent="0.25">
      <c r="B1530" s="144" t="s">
        <v>328</v>
      </c>
      <c r="C1530" s="138" t="s">
        <v>328</v>
      </c>
      <c r="D1530" s="142">
        <v>1</v>
      </c>
      <c r="E1530" s="139"/>
      <c r="F1530" s="140">
        <v>21.74</v>
      </c>
    </row>
    <row r="1531" spans="1:6" x14ac:dyDescent="0.25">
      <c r="B1531" s="144" t="s">
        <v>475</v>
      </c>
      <c r="C1531" s="138" t="s">
        <v>475</v>
      </c>
      <c r="D1531" s="142">
        <v>1</v>
      </c>
      <c r="E1531" s="139"/>
      <c r="F1531" s="143">
        <v>4.3479999999999999</v>
      </c>
    </row>
    <row r="1532" spans="1:6" x14ac:dyDescent="0.25">
      <c r="B1532" s="136" t="s">
        <v>471</v>
      </c>
      <c r="C1532" s="141" t="s">
        <v>309</v>
      </c>
      <c r="D1532" s="142">
        <v>3</v>
      </c>
      <c r="E1532" s="139"/>
      <c r="F1532" s="143">
        <v>1.087</v>
      </c>
    </row>
    <row r="1533" spans="1:6" ht="15.75" thickBot="1" x14ac:dyDescent="0.3">
      <c r="B1533" s="393" t="s">
        <v>469</v>
      </c>
      <c r="C1533" s="180" t="s">
        <v>634</v>
      </c>
      <c r="D1533" s="170">
        <v>1</v>
      </c>
      <c r="E1533" s="185"/>
      <c r="F1533" s="181">
        <v>21.74</v>
      </c>
    </row>
    <row r="1534" spans="1:6" ht="15.75" thickBot="1" x14ac:dyDescent="0.3">
      <c r="D1534" s="121"/>
      <c r="E1534" s="122"/>
    </row>
    <row r="1535" spans="1:6" x14ac:dyDescent="0.25">
      <c r="B1535" s="475" t="s">
        <v>489</v>
      </c>
      <c r="C1535" s="476"/>
      <c r="D1535" s="476"/>
      <c r="E1535" s="476"/>
      <c r="F1535" s="477"/>
    </row>
    <row r="1536" spans="1:6" ht="30" x14ac:dyDescent="0.25">
      <c r="A1536" s="116">
        <v>8</v>
      </c>
      <c r="B1536" s="478" t="s">
        <v>490</v>
      </c>
      <c r="C1536" s="479" t="s">
        <v>146</v>
      </c>
      <c r="D1536" s="480" t="s">
        <v>147</v>
      </c>
      <c r="E1536" s="481" t="s">
        <v>148</v>
      </c>
      <c r="F1536" s="482" t="s">
        <v>149</v>
      </c>
    </row>
    <row r="1537" spans="1:6" x14ac:dyDescent="0.25">
      <c r="B1537" s="136" t="s">
        <v>150</v>
      </c>
      <c r="C1537" s="137" t="s">
        <v>153</v>
      </c>
      <c r="D1537" s="138"/>
      <c r="E1537" s="139">
        <v>12.75</v>
      </c>
      <c r="F1537" s="140">
        <v>21.74</v>
      </c>
    </row>
    <row r="1538" spans="1:6" x14ac:dyDescent="0.25">
      <c r="B1538" s="136" t="s">
        <v>277</v>
      </c>
      <c r="C1538" s="137" t="s">
        <v>277</v>
      </c>
      <c r="D1538" s="138">
        <v>1</v>
      </c>
      <c r="E1538" s="139">
        <v>1.1199999999999999</v>
      </c>
      <c r="F1538" s="140">
        <v>0.36230000000000001</v>
      </c>
    </row>
    <row r="1539" spans="1:6" x14ac:dyDescent="0.25">
      <c r="B1539" s="144" t="s">
        <v>173</v>
      </c>
      <c r="C1539" s="138" t="s">
        <v>173</v>
      </c>
      <c r="D1539" s="142">
        <v>2</v>
      </c>
      <c r="E1539" s="139">
        <v>2.3639999999999999</v>
      </c>
      <c r="F1539" s="143">
        <v>4.3479999999999999</v>
      </c>
    </row>
    <row r="1540" spans="1:6" x14ac:dyDescent="0.25">
      <c r="B1540" s="144" t="s">
        <v>525</v>
      </c>
      <c r="C1540" s="169" t="s">
        <v>691</v>
      </c>
      <c r="D1540" s="142">
        <v>2</v>
      </c>
      <c r="E1540" s="139"/>
      <c r="F1540" s="143">
        <v>21.74</v>
      </c>
    </row>
    <row r="1541" spans="1:6" x14ac:dyDescent="0.25">
      <c r="B1541" s="144" t="s">
        <v>175</v>
      </c>
      <c r="C1541" s="169" t="s">
        <v>692</v>
      </c>
      <c r="D1541" s="142">
        <v>1</v>
      </c>
      <c r="E1541" s="139"/>
      <c r="F1541" s="140">
        <v>21.74</v>
      </c>
    </row>
    <row r="1542" spans="1:6" x14ac:dyDescent="0.25">
      <c r="B1542" s="144" t="s">
        <v>328</v>
      </c>
      <c r="C1542" s="138" t="s">
        <v>328</v>
      </c>
      <c r="D1542" s="142">
        <v>1</v>
      </c>
      <c r="E1542" s="139"/>
      <c r="F1542" s="140">
        <v>21.74</v>
      </c>
    </row>
    <row r="1543" spans="1:6" x14ac:dyDescent="0.25">
      <c r="B1543" s="144" t="s">
        <v>475</v>
      </c>
      <c r="C1543" s="138" t="s">
        <v>475</v>
      </c>
      <c r="D1543" s="142">
        <v>1</v>
      </c>
      <c r="E1543" s="139"/>
      <c r="F1543" s="143">
        <v>4.3479999999999999</v>
      </c>
    </row>
    <row r="1544" spans="1:6" x14ac:dyDescent="0.25">
      <c r="B1544" s="144" t="s">
        <v>479</v>
      </c>
      <c r="C1544" s="141" t="s">
        <v>309</v>
      </c>
      <c r="D1544" s="142">
        <v>1</v>
      </c>
      <c r="E1544" s="139"/>
      <c r="F1544" s="143">
        <v>1.087</v>
      </c>
    </row>
    <row r="1545" spans="1:6" ht="15.75" thickBot="1" x14ac:dyDescent="0.3">
      <c r="B1545" s="393" t="s">
        <v>469</v>
      </c>
      <c r="C1545" s="180" t="s">
        <v>634</v>
      </c>
      <c r="D1545" s="170">
        <v>1</v>
      </c>
      <c r="E1545" s="185"/>
      <c r="F1545" s="181">
        <v>21.74</v>
      </c>
    </row>
    <row r="1546" spans="1:6" ht="15.75" thickBot="1" x14ac:dyDescent="0.3">
      <c r="D1546" s="121"/>
      <c r="E1546" s="122"/>
    </row>
    <row r="1547" spans="1:6" x14ac:dyDescent="0.25">
      <c r="B1547" s="475" t="s">
        <v>491</v>
      </c>
      <c r="C1547" s="476"/>
      <c r="D1547" s="476"/>
      <c r="E1547" s="476"/>
      <c r="F1547" s="477"/>
    </row>
    <row r="1548" spans="1:6" ht="30" x14ac:dyDescent="0.25">
      <c r="A1548" s="116">
        <v>9</v>
      </c>
      <c r="B1548" s="478" t="s">
        <v>492</v>
      </c>
      <c r="C1548" s="479" t="s">
        <v>146</v>
      </c>
      <c r="D1548" s="480" t="s">
        <v>147</v>
      </c>
      <c r="E1548" s="481" t="s">
        <v>148</v>
      </c>
      <c r="F1548" s="482" t="s">
        <v>149</v>
      </c>
    </row>
    <row r="1549" spans="1:6" x14ac:dyDescent="0.25">
      <c r="B1549" s="136" t="s">
        <v>150</v>
      </c>
      <c r="C1549" s="137" t="s">
        <v>153</v>
      </c>
      <c r="D1549" s="138"/>
      <c r="E1549" s="139">
        <v>5.94</v>
      </c>
      <c r="F1549" s="140">
        <v>21.74</v>
      </c>
    </row>
    <row r="1550" spans="1:6" x14ac:dyDescent="0.25">
      <c r="B1550" s="136" t="s">
        <v>150</v>
      </c>
      <c r="C1550" s="137" t="s">
        <v>153</v>
      </c>
      <c r="D1550" s="138"/>
      <c r="E1550" s="139">
        <v>1.87</v>
      </c>
      <c r="F1550" s="140">
        <v>21.74</v>
      </c>
    </row>
    <row r="1551" spans="1:6" x14ac:dyDescent="0.25">
      <c r="B1551" s="144" t="s">
        <v>150</v>
      </c>
      <c r="C1551" s="137" t="s">
        <v>153</v>
      </c>
      <c r="D1551" s="138"/>
      <c r="E1551" s="139">
        <v>1.54</v>
      </c>
      <c r="F1551" s="140">
        <v>21.74</v>
      </c>
    </row>
    <row r="1552" spans="1:6" x14ac:dyDescent="0.25">
      <c r="B1552" s="144" t="s">
        <v>150</v>
      </c>
      <c r="C1552" s="137" t="s">
        <v>153</v>
      </c>
      <c r="D1552" s="142"/>
      <c r="E1552" s="139">
        <v>1.87</v>
      </c>
      <c r="F1552" s="140">
        <v>21.74</v>
      </c>
    </row>
    <row r="1553" spans="1:6" x14ac:dyDescent="0.25">
      <c r="B1553" s="144" t="s">
        <v>150</v>
      </c>
      <c r="C1553" s="137" t="s">
        <v>153</v>
      </c>
      <c r="D1553" s="142"/>
      <c r="E1553" s="139">
        <v>1.54</v>
      </c>
      <c r="F1553" s="140">
        <v>21.74</v>
      </c>
    </row>
    <row r="1554" spans="1:6" x14ac:dyDescent="0.25">
      <c r="B1554" s="144" t="s">
        <v>277</v>
      </c>
      <c r="C1554" s="138" t="s">
        <v>277</v>
      </c>
      <c r="D1554" s="142">
        <v>1</v>
      </c>
      <c r="E1554" s="139">
        <v>1.2</v>
      </c>
      <c r="F1554" s="140">
        <v>0.36230000000000001</v>
      </c>
    </row>
    <row r="1555" spans="1:6" x14ac:dyDescent="0.25">
      <c r="B1555" s="144" t="s">
        <v>277</v>
      </c>
      <c r="C1555" s="138" t="s">
        <v>277</v>
      </c>
      <c r="D1555" s="142">
        <v>2</v>
      </c>
      <c r="E1555" s="139">
        <v>0.5</v>
      </c>
      <c r="F1555" s="140">
        <v>0.36230000000000001</v>
      </c>
    </row>
    <row r="1556" spans="1:6" x14ac:dyDescent="0.25">
      <c r="B1556" s="144" t="s">
        <v>173</v>
      </c>
      <c r="C1556" s="138" t="s">
        <v>173</v>
      </c>
      <c r="D1556" s="142">
        <v>1</v>
      </c>
      <c r="E1556" s="139">
        <v>1.7729999999999999</v>
      </c>
      <c r="F1556" s="143">
        <v>4.3479999999999999</v>
      </c>
    </row>
    <row r="1557" spans="1:6" x14ac:dyDescent="0.25">
      <c r="B1557" s="144" t="s">
        <v>173</v>
      </c>
      <c r="C1557" s="138" t="s">
        <v>173</v>
      </c>
      <c r="D1557" s="142">
        <v>4</v>
      </c>
      <c r="E1557" s="139">
        <v>4.7279999999999998</v>
      </c>
      <c r="F1557" s="143">
        <v>4.3479999999999999</v>
      </c>
    </row>
    <row r="1558" spans="1:6" x14ac:dyDescent="0.25">
      <c r="B1558" s="144" t="s">
        <v>327</v>
      </c>
      <c r="C1558" s="169" t="s">
        <v>691</v>
      </c>
      <c r="D1558" s="142">
        <v>2</v>
      </c>
      <c r="E1558" s="139"/>
      <c r="F1558" s="140">
        <v>21.74</v>
      </c>
    </row>
    <row r="1559" spans="1:6" x14ac:dyDescent="0.25">
      <c r="B1559" s="144" t="s">
        <v>175</v>
      </c>
      <c r="C1559" s="169" t="s">
        <v>692</v>
      </c>
      <c r="D1559" s="142">
        <v>2</v>
      </c>
      <c r="E1559" s="139"/>
      <c r="F1559" s="140">
        <v>21.74</v>
      </c>
    </row>
    <row r="1560" spans="1:6" x14ac:dyDescent="0.25">
      <c r="B1560" s="144" t="s">
        <v>328</v>
      </c>
      <c r="C1560" s="138" t="s">
        <v>328</v>
      </c>
      <c r="D1560" s="142">
        <v>1</v>
      </c>
      <c r="E1560" s="139"/>
      <c r="F1560" s="140">
        <v>21.74</v>
      </c>
    </row>
    <row r="1561" spans="1:6" x14ac:dyDescent="0.25">
      <c r="B1561" s="144" t="s">
        <v>471</v>
      </c>
      <c r="C1561" s="141" t="s">
        <v>309</v>
      </c>
      <c r="D1561" s="142">
        <v>1</v>
      </c>
      <c r="E1561" s="139"/>
      <c r="F1561" s="143">
        <v>1.087</v>
      </c>
    </row>
    <row r="1562" spans="1:6" ht="15.75" thickBot="1" x14ac:dyDescent="0.3">
      <c r="B1562" s="393" t="s">
        <v>469</v>
      </c>
      <c r="C1562" s="180" t="s">
        <v>634</v>
      </c>
      <c r="D1562" s="170">
        <v>1</v>
      </c>
      <c r="E1562" s="185"/>
      <c r="F1562" s="181">
        <v>21.74</v>
      </c>
    </row>
    <row r="1563" spans="1:6" ht="15.75" thickBot="1" x14ac:dyDescent="0.3">
      <c r="D1563" s="121"/>
      <c r="E1563" s="122"/>
    </row>
    <row r="1564" spans="1:6" x14ac:dyDescent="0.25">
      <c r="B1564" s="475" t="s">
        <v>493</v>
      </c>
      <c r="C1564" s="476"/>
      <c r="D1564" s="476"/>
      <c r="E1564" s="476"/>
      <c r="F1564" s="477"/>
    </row>
    <row r="1565" spans="1:6" ht="30" x14ac:dyDescent="0.25">
      <c r="A1565" s="116">
        <v>10</v>
      </c>
      <c r="B1565" s="478" t="s">
        <v>494</v>
      </c>
      <c r="C1565" s="479" t="s">
        <v>146</v>
      </c>
      <c r="D1565" s="480" t="s">
        <v>147</v>
      </c>
      <c r="E1565" s="481" t="s">
        <v>148</v>
      </c>
      <c r="F1565" s="482" t="s">
        <v>149</v>
      </c>
    </row>
    <row r="1566" spans="1:6" x14ac:dyDescent="0.25">
      <c r="B1566" s="136" t="s">
        <v>150</v>
      </c>
      <c r="C1566" s="137" t="s">
        <v>153</v>
      </c>
      <c r="D1566" s="138"/>
      <c r="E1566" s="139">
        <v>5.7200000000000006</v>
      </c>
      <c r="F1566" s="140">
        <v>26.088000000000001</v>
      </c>
    </row>
    <row r="1567" spans="1:6" x14ac:dyDescent="0.25">
      <c r="B1567" s="136" t="s">
        <v>150</v>
      </c>
      <c r="C1567" s="137" t="s">
        <v>151</v>
      </c>
      <c r="D1567" s="138"/>
      <c r="E1567" s="139">
        <v>2.8800000000000003</v>
      </c>
      <c r="F1567" s="140">
        <v>26.088000000000001</v>
      </c>
    </row>
    <row r="1568" spans="1:6" x14ac:dyDescent="0.25">
      <c r="B1568" s="136" t="s">
        <v>150</v>
      </c>
      <c r="C1568" s="137" t="s">
        <v>151</v>
      </c>
      <c r="D1568" s="138"/>
      <c r="E1568" s="139">
        <v>0.72000000000000008</v>
      </c>
      <c r="F1568" s="140">
        <v>26.088000000000001</v>
      </c>
    </row>
    <row r="1569" spans="2:6" x14ac:dyDescent="0.25">
      <c r="B1569" s="136" t="s">
        <v>150</v>
      </c>
      <c r="C1569" s="141" t="s">
        <v>151</v>
      </c>
      <c r="D1569" s="142"/>
      <c r="E1569" s="139">
        <v>1.7600000000000002</v>
      </c>
      <c r="F1569" s="140">
        <v>26.088000000000001</v>
      </c>
    </row>
    <row r="1570" spans="2:6" x14ac:dyDescent="0.25">
      <c r="B1570" s="136" t="s">
        <v>150</v>
      </c>
      <c r="C1570" s="141" t="s">
        <v>151</v>
      </c>
      <c r="D1570" s="142"/>
      <c r="E1570" s="139">
        <v>1.7600000000000002</v>
      </c>
      <c r="F1570" s="140">
        <v>26.088000000000001</v>
      </c>
    </row>
    <row r="1571" spans="2:6" x14ac:dyDescent="0.25">
      <c r="B1571" s="136" t="s">
        <v>150</v>
      </c>
      <c r="C1571" s="141" t="s">
        <v>151</v>
      </c>
      <c r="D1571" s="142"/>
      <c r="E1571" s="139">
        <v>0.64000000000000012</v>
      </c>
      <c r="F1571" s="140">
        <v>26.088000000000001</v>
      </c>
    </row>
    <row r="1572" spans="2:6" x14ac:dyDescent="0.25">
      <c r="B1572" s="136" t="s">
        <v>277</v>
      </c>
      <c r="C1572" s="141" t="s">
        <v>277</v>
      </c>
      <c r="D1572" s="142">
        <v>1</v>
      </c>
      <c r="E1572" s="139">
        <v>0.25</v>
      </c>
      <c r="F1572" s="140">
        <v>0.36230000000000001</v>
      </c>
    </row>
    <row r="1573" spans="2:6" x14ac:dyDescent="0.25">
      <c r="B1573" s="136" t="s">
        <v>277</v>
      </c>
      <c r="C1573" s="141" t="s">
        <v>277</v>
      </c>
      <c r="D1573" s="142">
        <v>2</v>
      </c>
      <c r="E1573" s="139">
        <v>0.5</v>
      </c>
      <c r="F1573" s="140">
        <v>0.36230000000000001</v>
      </c>
    </row>
    <row r="1574" spans="2:6" x14ac:dyDescent="0.25">
      <c r="B1574" s="136" t="s">
        <v>474</v>
      </c>
      <c r="C1574" s="141" t="s">
        <v>470</v>
      </c>
      <c r="D1574" s="142"/>
      <c r="E1574" s="139">
        <v>1.05</v>
      </c>
      <c r="F1574" s="140">
        <v>26.088000000000001</v>
      </c>
    </row>
    <row r="1575" spans="2:6" x14ac:dyDescent="0.25">
      <c r="B1575" s="136" t="s">
        <v>474</v>
      </c>
      <c r="C1575" s="141" t="s">
        <v>470</v>
      </c>
      <c r="D1575" s="142"/>
      <c r="E1575" s="139">
        <v>9.1999999999999993</v>
      </c>
      <c r="F1575" s="140">
        <v>26.088000000000001</v>
      </c>
    </row>
    <row r="1576" spans="2:6" x14ac:dyDescent="0.25">
      <c r="B1576" s="136" t="s">
        <v>474</v>
      </c>
      <c r="C1576" s="141" t="s">
        <v>470</v>
      </c>
      <c r="D1576" s="142"/>
      <c r="E1576" s="139">
        <v>9.1999999999999993</v>
      </c>
      <c r="F1576" s="140">
        <v>26.088000000000001</v>
      </c>
    </row>
    <row r="1577" spans="2:6" x14ac:dyDescent="0.25">
      <c r="B1577" s="136" t="s">
        <v>173</v>
      </c>
      <c r="C1577" s="141" t="s">
        <v>173</v>
      </c>
      <c r="D1577" s="142">
        <v>1</v>
      </c>
      <c r="E1577" s="139">
        <v>1.7729999999999999</v>
      </c>
      <c r="F1577" s="143">
        <v>4.3479999999999999</v>
      </c>
    </row>
    <row r="1578" spans="2:6" x14ac:dyDescent="0.25">
      <c r="B1578" s="136" t="s">
        <v>173</v>
      </c>
      <c r="C1578" s="141" t="s">
        <v>173</v>
      </c>
      <c r="D1578" s="142">
        <v>3</v>
      </c>
      <c r="E1578" s="139">
        <v>3.5459999999999998</v>
      </c>
      <c r="F1578" s="143">
        <v>4.3479999999999999</v>
      </c>
    </row>
    <row r="1579" spans="2:6" x14ac:dyDescent="0.25">
      <c r="B1579" s="136" t="s">
        <v>173</v>
      </c>
      <c r="C1579" s="141" t="s">
        <v>173</v>
      </c>
      <c r="D1579" s="142">
        <v>1</v>
      </c>
      <c r="E1579" s="139">
        <v>1.5760000000000001</v>
      </c>
      <c r="F1579" s="143">
        <v>4.3479999999999999</v>
      </c>
    </row>
    <row r="1580" spans="2:6" x14ac:dyDescent="0.25">
      <c r="B1580" s="136" t="s">
        <v>327</v>
      </c>
      <c r="C1580" s="141" t="s">
        <v>691</v>
      </c>
      <c r="D1580" s="142">
        <v>2</v>
      </c>
      <c r="E1580" s="139"/>
      <c r="F1580" s="140">
        <v>26.088000000000001</v>
      </c>
    </row>
    <row r="1581" spans="2:6" x14ac:dyDescent="0.25">
      <c r="B1581" s="136" t="s">
        <v>175</v>
      </c>
      <c r="C1581" s="141" t="s">
        <v>692</v>
      </c>
      <c r="D1581" s="142">
        <v>2</v>
      </c>
      <c r="E1581" s="139"/>
      <c r="F1581" s="140">
        <v>26.088000000000001</v>
      </c>
    </row>
    <row r="1582" spans="2:6" x14ac:dyDescent="0.25">
      <c r="B1582" s="136" t="s">
        <v>328</v>
      </c>
      <c r="C1582" s="141" t="s">
        <v>328</v>
      </c>
      <c r="D1582" s="142">
        <v>1</v>
      </c>
      <c r="E1582" s="139"/>
      <c r="F1582" s="140">
        <v>26.088000000000001</v>
      </c>
    </row>
    <row r="1583" spans="2:6" x14ac:dyDescent="0.25">
      <c r="B1583" s="136" t="s">
        <v>475</v>
      </c>
      <c r="C1583" s="141" t="s">
        <v>475</v>
      </c>
      <c r="D1583" s="142">
        <v>1</v>
      </c>
      <c r="E1583" s="139"/>
      <c r="F1583" s="143">
        <v>4.3479999999999999</v>
      </c>
    </row>
    <row r="1584" spans="2:6" x14ac:dyDescent="0.25">
      <c r="B1584" s="136" t="s">
        <v>479</v>
      </c>
      <c r="C1584" s="141" t="s">
        <v>309</v>
      </c>
      <c r="D1584" s="142">
        <v>2</v>
      </c>
      <c r="E1584" s="139"/>
      <c r="F1584" s="143">
        <v>1.087</v>
      </c>
    </row>
    <row r="1585" spans="1:6" ht="15.75" thickBot="1" x14ac:dyDescent="0.3">
      <c r="B1585" s="393" t="s">
        <v>469</v>
      </c>
      <c r="C1585" s="180" t="s">
        <v>634</v>
      </c>
      <c r="D1585" s="170">
        <v>1</v>
      </c>
      <c r="E1585" s="185"/>
      <c r="F1585" s="181">
        <v>26.088000000000001</v>
      </c>
    </row>
    <row r="1586" spans="1:6" ht="15.75" thickBot="1" x14ac:dyDescent="0.3">
      <c r="D1586" s="121"/>
      <c r="E1586" s="122"/>
    </row>
    <row r="1587" spans="1:6" x14ac:dyDescent="0.25">
      <c r="B1587" s="475" t="s">
        <v>495</v>
      </c>
      <c r="C1587" s="476"/>
      <c r="D1587" s="476"/>
      <c r="E1587" s="476"/>
      <c r="F1587" s="477"/>
    </row>
    <row r="1588" spans="1:6" ht="30" x14ac:dyDescent="0.25">
      <c r="A1588" s="116">
        <v>11</v>
      </c>
      <c r="B1588" s="478" t="s">
        <v>496</v>
      </c>
      <c r="C1588" s="479" t="s">
        <v>146</v>
      </c>
      <c r="D1588" s="480" t="s">
        <v>147</v>
      </c>
      <c r="E1588" s="481" t="s">
        <v>148</v>
      </c>
      <c r="F1588" s="482" t="s">
        <v>149</v>
      </c>
    </row>
    <row r="1589" spans="1:6" x14ac:dyDescent="0.25">
      <c r="B1589" s="136" t="s">
        <v>150</v>
      </c>
      <c r="C1589" s="137" t="s">
        <v>151</v>
      </c>
      <c r="D1589" s="138"/>
      <c r="E1589" s="139">
        <v>8.8000000000000007</v>
      </c>
      <c r="F1589" s="140">
        <v>26.088000000000001</v>
      </c>
    </row>
    <row r="1590" spans="1:6" x14ac:dyDescent="0.25">
      <c r="B1590" s="136" t="s">
        <v>150</v>
      </c>
      <c r="C1590" s="137" t="s">
        <v>151</v>
      </c>
      <c r="D1590" s="138"/>
      <c r="E1590" s="139">
        <v>8.36</v>
      </c>
      <c r="F1590" s="140">
        <v>26.088000000000001</v>
      </c>
    </row>
    <row r="1591" spans="1:6" x14ac:dyDescent="0.25">
      <c r="B1591" s="136" t="s">
        <v>150</v>
      </c>
      <c r="C1591" s="137" t="s">
        <v>151</v>
      </c>
      <c r="D1591" s="138"/>
      <c r="E1591" s="139">
        <v>2.5499999999999998</v>
      </c>
      <c r="F1591" s="140">
        <v>26.088000000000001</v>
      </c>
    </row>
    <row r="1592" spans="1:6" x14ac:dyDescent="0.25">
      <c r="B1592" s="136" t="s">
        <v>150</v>
      </c>
      <c r="C1592" s="141" t="s">
        <v>151</v>
      </c>
      <c r="D1592" s="142"/>
      <c r="E1592" s="139">
        <v>1.04</v>
      </c>
      <c r="F1592" s="140">
        <v>26.088000000000001</v>
      </c>
    </row>
    <row r="1593" spans="1:6" x14ac:dyDescent="0.25">
      <c r="B1593" s="136" t="s">
        <v>150</v>
      </c>
      <c r="C1593" s="141" t="s">
        <v>151</v>
      </c>
      <c r="D1593" s="142"/>
      <c r="E1593" s="139">
        <v>2.52</v>
      </c>
      <c r="F1593" s="140">
        <v>26.088000000000001</v>
      </c>
    </row>
    <row r="1594" spans="1:6" x14ac:dyDescent="0.25">
      <c r="B1594" s="136" t="s">
        <v>150</v>
      </c>
      <c r="C1594" s="141" t="s">
        <v>151</v>
      </c>
      <c r="D1594" s="142"/>
      <c r="E1594" s="139">
        <v>2.52</v>
      </c>
      <c r="F1594" s="140">
        <v>26.088000000000001</v>
      </c>
    </row>
    <row r="1595" spans="1:6" x14ac:dyDescent="0.25">
      <c r="B1595" s="136" t="s">
        <v>150</v>
      </c>
      <c r="C1595" s="141" t="s">
        <v>151</v>
      </c>
      <c r="D1595" s="142"/>
      <c r="E1595" s="139">
        <v>2.6599999999999997</v>
      </c>
      <c r="F1595" s="140">
        <v>26.088000000000001</v>
      </c>
    </row>
    <row r="1596" spans="1:6" x14ac:dyDescent="0.25">
      <c r="B1596" s="136" t="s">
        <v>150</v>
      </c>
      <c r="C1596" s="141" t="s">
        <v>151</v>
      </c>
      <c r="D1596" s="142"/>
      <c r="E1596" s="139">
        <v>1.4</v>
      </c>
      <c r="F1596" s="140">
        <v>26.088000000000001</v>
      </c>
    </row>
    <row r="1597" spans="1:6" x14ac:dyDescent="0.25">
      <c r="B1597" s="136" t="s">
        <v>277</v>
      </c>
      <c r="C1597" s="141" t="s">
        <v>277</v>
      </c>
      <c r="D1597" s="142">
        <v>1</v>
      </c>
      <c r="E1597" s="139">
        <v>1.7600000000000002</v>
      </c>
      <c r="F1597" s="140">
        <v>0.36230000000000001</v>
      </c>
    </row>
    <row r="1598" spans="1:6" x14ac:dyDescent="0.25">
      <c r="B1598" s="136" t="s">
        <v>277</v>
      </c>
      <c r="C1598" s="141" t="s">
        <v>277</v>
      </c>
      <c r="D1598" s="142">
        <v>5</v>
      </c>
      <c r="E1598" s="139">
        <v>2</v>
      </c>
      <c r="F1598" s="140">
        <v>0.36230000000000001</v>
      </c>
    </row>
    <row r="1599" spans="1:6" x14ac:dyDescent="0.25">
      <c r="B1599" s="136" t="s">
        <v>474</v>
      </c>
      <c r="C1599" s="141" t="s">
        <v>470</v>
      </c>
      <c r="D1599" s="142"/>
      <c r="E1599" s="139">
        <v>1</v>
      </c>
      <c r="F1599" s="140">
        <v>26.088000000000001</v>
      </c>
    </row>
    <row r="1600" spans="1:6" x14ac:dyDescent="0.25">
      <c r="B1600" s="136" t="s">
        <v>474</v>
      </c>
      <c r="C1600" s="141" t="s">
        <v>470</v>
      </c>
      <c r="D1600" s="142"/>
      <c r="E1600" s="139">
        <v>21.4</v>
      </c>
      <c r="F1600" s="140">
        <v>26.088000000000001</v>
      </c>
    </row>
    <row r="1601" spans="1:6" x14ac:dyDescent="0.25">
      <c r="B1601" s="136" t="s">
        <v>474</v>
      </c>
      <c r="C1601" s="141" t="s">
        <v>470</v>
      </c>
      <c r="D1601" s="142"/>
      <c r="E1601" s="139">
        <v>24.4</v>
      </c>
      <c r="F1601" s="140">
        <v>26.088000000000001</v>
      </c>
    </row>
    <row r="1602" spans="1:6" x14ac:dyDescent="0.25">
      <c r="B1602" s="136" t="s">
        <v>173</v>
      </c>
      <c r="C1602" s="141" t="s">
        <v>173</v>
      </c>
      <c r="D1602" s="142">
        <v>1</v>
      </c>
      <c r="E1602" s="139">
        <v>1.5760000000000001</v>
      </c>
      <c r="F1602" s="143">
        <v>4.3479999999999999</v>
      </c>
    </row>
    <row r="1603" spans="1:6" x14ac:dyDescent="0.25">
      <c r="B1603" s="136" t="s">
        <v>173</v>
      </c>
      <c r="C1603" s="141" t="s">
        <v>173</v>
      </c>
      <c r="D1603" s="142">
        <v>3</v>
      </c>
      <c r="E1603" s="139">
        <v>3.5459999999999998</v>
      </c>
      <c r="F1603" s="143">
        <v>4.3479999999999999</v>
      </c>
    </row>
    <row r="1604" spans="1:6" x14ac:dyDescent="0.25">
      <c r="B1604" s="136" t="s">
        <v>327</v>
      </c>
      <c r="C1604" s="141" t="s">
        <v>691</v>
      </c>
      <c r="D1604" s="142">
        <v>2</v>
      </c>
      <c r="E1604" s="139"/>
      <c r="F1604" s="140">
        <v>26.088000000000001</v>
      </c>
    </row>
    <row r="1605" spans="1:6" x14ac:dyDescent="0.25">
      <c r="B1605" s="136" t="s">
        <v>175</v>
      </c>
      <c r="C1605" s="141" t="s">
        <v>692</v>
      </c>
      <c r="D1605" s="142">
        <v>2</v>
      </c>
      <c r="E1605" s="139"/>
      <c r="F1605" s="140">
        <v>26.088000000000001</v>
      </c>
    </row>
    <row r="1606" spans="1:6" x14ac:dyDescent="0.25">
      <c r="B1606" s="144" t="s">
        <v>328</v>
      </c>
      <c r="C1606" s="138" t="s">
        <v>328</v>
      </c>
      <c r="D1606" s="142">
        <v>1</v>
      </c>
      <c r="E1606" s="139"/>
      <c r="F1606" s="140">
        <v>26.088000000000001</v>
      </c>
    </row>
    <row r="1607" spans="1:6" x14ac:dyDescent="0.25">
      <c r="B1607" s="144" t="s">
        <v>475</v>
      </c>
      <c r="C1607" s="138" t="s">
        <v>475</v>
      </c>
      <c r="D1607" s="142">
        <v>1</v>
      </c>
      <c r="E1607" s="139"/>
      <c r="F1607" s="143">
        <v>4.3479999999999999</v>
      </c>
    </row>
    <row r="1608" spans="1:6" x14ac:dyDescent="0.25">
      <c r="B1608" s="136" t="s">
        <v>471</v>
      </c>
      <c r="C1608" s="141" t="s">
        <v>309</v>
      </c>
      <c r="D1608" s="142">
        <v>3</v>
      </c>
      <c r="E1608" s="139"/>
      <c r="F1608" s="143">
        <v>1.087</v>
      </c>
    </row>
    <row r="1609" spans="1:6" ht="15.75" thickBot="1" x14ac:dyDescent="0.3">
      <c r="B1609" s="393" t="s">
        <v>469</v>
      </c>
      <c r="C1609" s="180" t="s">
        <v>634</v>
      </c>
      <c r="D1609" s="170">
        <v>2</v>
      </c>
      <c r="E1609" s="185"/>
      <c r="F1609" s="181">
        <v>26.088000000000001</v>
      </c>
    </row>
    <row r="1610" spans="1:6" ht="15.75" thickBot="1" x14ac:dyDescent="0.3">
      <c r="D1610" s="121"/>
      <c r="E1610" s="122"/>
    </row>
    <row r="1611" spans="1:6" x14ac:dyDescent="0.25">
      <c r="B1611" s="475" t="s">
        <v>497</v>
      </c>
      <c r="C1611" s="476"/>
      <c r="D1611" s="476"/>
      <c r="E1611" s="476"/>
      <c r="F1611" s="477"/>
    </row>
    <row r="1612" spans="1:6" ht="30" x14ac:dyDescent="0.25">
      <c r="A1612" s="116">
        <v>12</v>
      </c>
      <c r="B1612" s="478" t="s">
        <v>498</v>
      </c>
      <c r="C1612" s="479" t="s">
        <v>146</v>
      </c>
      <c r="D1612" s="480" t="s">
        <v>147</v>
      </c>
      <c r="E1612" s="481" t="s">
        <v>148</v>
      </c>
      <c r="F1612" s="482" t="s">
        <v>149</v>
      </c>
    </row>
    <row r="1613" spans="1:6" x14ac:dyDescent="0.25">
      <c r="B1613" s="136" t="s">
        <v>150</v>
      </c>
      <c r="C1613" s="137" t="s">
        <v>151</v>
      </c>
      <c r="D1613" s="138"/>
      <c r="E1613" s="139">
        <v>4.4283000000000001</v>
      </c>
      <c r="F1613" s="140">
        <v>26.088000000000001</v>
      </c>
    </row>
    <row r="1614" spans="1:6" x14ac:dyDescent="0.25">
      <c r="B1614" s="136" t="s">
        <v>150</v>
      </c>
      <c r="C1614" s="137" t="s">
        <v>151</v>
      </c>
      <c r="D1614" s="138"/>
      <c r="E1614" s="139">
        <v>2.1593999999999998</v>
      </c>
      <c r="F1614" s="140">
        <v>26.088000000000001</v>
      </c>
    </row>
    <row r="1615" spans="1:6" x14ac:dyDescent="0.25">
      <c r="B1615" s="136" t="s">
        <v>150</v>
      </c>
      <c r="C1615" s="137" t="s">
        <v>151</v>
      </c>
      <c r="D1615" s="138"/>
      <c r="E1615" s="139">
        <v>3.38</v>
      </c>
      <c r="F1615" s="140">
        <v>26.088000000000001</v>
      </c>
    </row>
    <row r="1616" spans="1:6" x14ac:dyDescent="0.25">
      <c r="B1616" s="136" t="s">
        <v>150</v>
      </c>
      <c r="C1616" s="137" t="s">
        <v>151</v>
      </c>
      <c r="D1616" s="138"/>
      <c r="E1616" s="139">
        <v>2.2200000000000002</v>
      </c>
      <c r="F1616" s="140">
        <v>26.088000000000001</v>
      </c>
    </row>
    <row r="1617" spans="1:11" x14ac:dyDescent="0.25">
      <c r="B1617" s="136" t="s">
        <v>277</v>
      </c>
      <c r="C1617" s="137" t="s">
        <v>277</v>
      </c>
      <c r="D1617" s="138">
        <v>1</v>
      </c>
      <c r="E1617" s="139">
        <v>1.44</v>
      </c>
      <c r="F1617" s="140">
        <v>0.36230000000000001</v>
      </c>
    </row>
    <row r="1618" spans="1:11" x14ac:dyDescent="0.25">
      <c r="B1618" s="136" t="s">
        <v>277</v>
      </c>
      <c r="C1618" s="137" t="s">
        <v>277</v>
      </c>
      <c r="D1618" s="138">
        <v>2</v>
      </c>
      <c r="E1618" s="139">
        <v>0.72</v>
      </c>
      <c r="F1618" s="140">
        <v>0.36230000000000001</v>
      </c>
    </row>
    <row r="1619" spans="1:11" x14ac:dyDescent="0.25">
      <c r="B1619" s="136" t="s">
        <v>173</v>
      </c>
      <c r="C1619" s="137" t="s">
        <v>173</v>
      </c>
      <c r="D1619" s="138">
        <v>1</v>
      </c>
      <c r="E1619" s="139">
        <v>1.5760000000000001</v>
      </c>
      <c r="F1619" s="143">
        <v>4.3479999999999999</v>
      </c>
    </row>
    <row r="1620" spans="1:11" x14ac:dyDescent="0.25">
      <c r="B1620" s="136" t="s">
        <v>173</v>
      </c>
      <c r="C1620" s="141" t="s">
        <v>173</v>
      </c>
      <c r="D1620" s="142">
        <v>3</v>
      </c>
      <c r="E1620" s="139">
        <v>4.1370000000000005</v>
      </c>
      <c r="F1620" s="143">
        <v>4.3479999999999999</v>
      </c>
    </row>
    <row r="1621" spans="1:11" x14ac:dyDescent="0.25">
      <c r="B1621" s="136" t="s">
        <v>474</v>
      </c>
      <c r="C1621" s="141" t="s">
        <v>470</v>
      </c>
      <c r="D1621" s="142"/>
      <c r="E1621" s="139">
        <v>12.8</v>
      </c>
      <c r="F1621" s="140">
        <v>26.088000000000001</v>
      </c>
    </row>
    <row r="1622" spans="1:11" x14ac:dyDescent="0.25">
      <c r="B1622" s="136" t="s">
        <v>327</v>
      </c>
      <c r="C1622" s="169" t="s">
        <v>691</v>
      </c>
      <c r="D1622" s="142">
        <v>2</v>
      </c>
      <c r="E1622" s="139"/>
      <c r="F1622" s="140">
        <v>26.088000000000001</v>
      </c>
    </row>
    <row r="1623" spans="1:11" x14ac:dyDescent="0.25">
      <c r="B1623" s="136" t="s">
        <v>175</v>
      </c>
      <c r="C1623" s="169" t="s">
        <v>692</v>
      </c>
      <c r="D1623" s="142">
        <v>2</v>
      </c>
      <c r="E1623" s="139"/>
      <c r="F1623" s="140">
        <v>26.088000000000001</v>
      </c>
    </row>
    <row r="1624" spans="1:11" x14ac:dyDescent="0.25">
      <c r="B1624" s="136" t="s">
        <v>328</v>
      </c>
      <c r="C1624" s="141" t="s">
        <v>328</v>
      </c>
      <c r="D1624" s="142">
        <v>1</v>
      </c>
      <c r="E1624" s="139"/>
      <c r="F1624" s="140">
        <v>26.088000000000001</v>
      </c>
    </row>
    <row r="1625" spans="1:11" x14ac:dyDescent="0.25">
      <c r="B1625" s="136" t="s">
        <v>475</v>
      </c>
      <c r="C1625" s="141" t="s">
        <v>475</v>
      </c>
      <c r="D1625" s="142">
        <v>1</v>
      </c>
      <c r="E1625" s="139"/>
      <c r="F1625" s="143">
        <v>4.3479999999999999</v>
      </c>
    </row>
    <row r="1626" spans="1:11" x14ac:dyDescent="0.25">
      <c r="B1626" s="136" t="s">
        <v>471</v>
      </c>
      <c r="C1626" s="141" t="s">
        <v>309</v>
      </c>
      <c r="D1626" s="142">
        <v>3</v>
      </c>
      <c r="E1626" s="139"/>
      <c r="F1626" s="143">
        <v>1.087</v>
      </c>
    </row>
    <row r="1627" spans="1:11" ht="15.75" thickBot="1" x14ac:dyDescent="0.3">
      <c r="B1627" s="393" t="s">
        <v>476</v>
      </c>
      <c r="C1627" s="180" t="s">
        <v>634</v>
      </c>
      <c r="D1627" s="170">
        <v>1</v>
      </c>
      <c r="E1627" s="185"/>
      <c r="F1627" s="181">
        <v>26.088000000000001</v>
      </c>
    </row>
    <row r="1628" spans="1:11" s="211" customFormat="1" ht="15.75" thickBot="1" x14ac:dyDescent="0.3">
      <c r="A1628" s="204"/>
      <c r="C1628" s="204"/>
      <c r="D1628" s="320"/>
      <c r="E1628" s="321"/>
      <c r="G1628" s="188"/>
      <c r="H1628" s="188"/>
      <c r="I1628" s="188"/>
      <c r="J1628" s="188"/>
      <c r="K1628" s="188"/>
    </row>
    <row r="1629" spans="1:11" x14ac:dyDescent="0.25">
      <c r="B1629" s="475" t="s">
        <v>499</v>
      </c>
      <c r="C1629" s="476"/>
      <c r="D1629" s="476"/>
      <c r="E1629" s="476"/>
      <c r="F1629" s="477"/>
    </row>
    <row r="1630" spans="1:11" ht="30" x14ac:dyDescent="0.25">
      <c r="A1630" s="116">
        <v>13</v>
      </c>
      <c r="B1630" s="478" t="s">
        <v>500</v>
      </c>
      <c r="C1630" s="479" t="s">
        <v>146</v>
      </c>
      <c r="D1630" s="480" t="s">
        <v>147</v>
      </c>
      <c r="E1630" s="481" t="s">
        <v>148</v>
      </c>
      <c r="F1630" s="482" t="s">
        <v>149</v>
      </c>
    </row>
    <row r="1631" spans="1:11" x14ac:dyDescent="0.25">
      <c r="B1631" s="136" t="s">
        <v>150</v>
      </c>
      <c r="C1631" s="137" t="s">
        <v>153</v>
      </c>
      <c r="D1631" s="138"/>
      <c r="E1631" s="139">
        <v>8.8000000000000007</v>
      </c>
      <c r="F1631" s="140">
        <v>26.088000000000001</v>
      </c>
    </row>
    <row r="1632" spans="1:11" x14ac:dyDescent="0.25">
      <c r="B1632" s="136" t="s">
        <v>150</v>
      </c>
      <c r="C1632" s="137" t="s">
        <v>153</v>
      </c>
      <c r="D1632" s="138"/>
      <c r="E1632" s="139">
        <v>1.9800000000000002</v>
      </c>
      <c r="F1632" s="140">
        <v>26.088000000000001</v>
      </c>
    </row>
    <row r="1633" spans="1:6" x14ac:dyDescent="0.25">
      <c r="B1633" s="136" t="s">
        <v>150</v>
      </c>
      <c r="C1633" s="137" t="s">
        <v>153</v>
      </c>
      <c r="D1633" s="138"/>
      <c r="E1633" s="139">
        <v>1.8</v>
      </c>
      <c r="F1633" s="140">
        <v>26.088000000000001</v>
      </c>
    </row>
    <row r="1634" spans="1:6" x14ac:dyDescent="0.25">
      <c r="B1634" s="136" t="s">
        <v>277</v>
      </c>
      <c r="C1634" s="137" t="s">
        <v>277</v>
      </c>
      <c r="D1634" s="138">
        <v>2</v>
      </c>
      <c r="E1634" s="139">
        <v>2.4200000000000004</v>
      </c>
      <c r="F1634" s="140">
        <v>0.36230000000000001</v>
      </c>
    </row>
    <row r="1635" spans="1:6" x14ac:dyDescent="0.25">
      <c r="B1635" s="136" t="s">
        <v>277</v>
      </c>
      <c r="C1635" s="137" t="s">
        <v>277</v>
      </c>
      <c r="D1635" s="138">
        <v>1</v>
      </c>
      <c r="E1635" s="139">
        <v>1.87</v>
      </c>
      <c r="F1635" s="140">
        <v>0.36230000000000001</v>
      </c>
    </row>
    <row r="1636" spans="1:6" x14ac:dyDescent="0.25">
      <c r="B1636" s="136" t="s">
        <v>277</v>
      </c>
      <c r="C1636" s="137" t="s">
        <v>277</v>
      </c>
      <c r="D1636" s="138">
        <v>1</v>
      </c>
      <c r="E1636" s="139">
        <v>0.25</v>
      </c>
      <c r="F1636" s="140">
        <v>0.36230000000000001</v>
      </c>
    </row>
    <row r="1637" spans="1:6" x14ac:dyDescent="0.25">
      <c r="B1637" s="136" t="s">
        <v>173</v>
      </c>
      <c r="C1637" s="141" t="s">
        <v>173</v>
      </c>
      <c r="D1637" s="142">
        <v>1</v>
      </c>
      <c r="E1637" s="139">
        <v>1.1819999999999999</v>
      </c>
      <c r="F1637" s="143">
        <v>4.3479999999999999</v>
      </c>
    </row>
    <row r="1638" spans="1:6" x14ac:dyDescent="0.25">
      <c r="B1638" s="136" t="s">
        <v>173</v>
      </c>
      <c r="C1638" s="141" t="s">
        <v>173</v>
      </c>
      <c r="D1638" s="142">
        <v>2</v>
      </c>
      <c r="E1638" s="139">
        <v>3.1520000000000001</v>
      </c>
      <c r="F1638" s="143">
        <v>4.3479999999999999</v>
      </c>
    </row>
    <row r="1639" spans="1:6" x14ac:dyDescent="0.25">
      <c r="B1639" s="136" t="s">
        <v>327</v>
      </c>
      <c r="C1639" s="169" t="s">
        <v>691</v>
      </c>
      <c r="D1639" s="142">
        <v>1</v>
      </c>
      <c r="E1639" s="139"/>
      <c r="F1639" s="140">
        <v>26.088000000000001</v>
      </c>
    </row>
    <row r="1640" spans="1:6" x14ac:dyDescent="0.25">
      <c r="B1640" s="136" t="s">
        <v>175</v>
      </c>
      <c r="C1640" s="169" t="s">
        <v>692</v>
      </c>
      <c r="D1640" s="142">
        <v>1</v>
      </c>
      <c r="E1640" s="139"/>
      <c r="F1640" s="140">
        <v>26.088000000000001</v>
      </c>
    </row>
    <row r="1641" spans="1:6" x14ac:dyDescent="0.25">
      <c r="B1641" s="136" t="s">
        <v>471</v>
      </c>
      <c r="C1641" s="141" t="s">
        <v>309</v>
      </c>
      <c r="D1641" s="142">
        <v>1</v>
      </c>
      <c r="E1641" s="139"/>
      <c r="F1641" s="143">
        <v>1.087</v>
      </c>
    </row>
    <row r="1642" spans="1:6" ht="15.75" thickBot="1" x14ac:dyDescent="0.3">
      <c r="B1642" s="393" t="s">
        <v>469</v>
      </c>
      <c r="C1642" s="180" t="s">
        <v>634</v>
      </c>
      <c r="D1642" s="170">
        <v>1</v>
      </c>
      <c r="E1642" s="185"/>
      <c r="F1642" s="181">
        <v>26.088000000000001</v>
      </c>
    </row>
    <row r="1643" spans="1:6" ht="15.75" thickBot="1" x14ac:dyDescent="0.3">
      <c r="D1643" s="121"/>
      <c r="E1643" s="122"/>
    </row>
    <row r="1644" spans="1:6" x14ac:dyDescent="0.25">
      <c r="B1644" s="475" t="s">
        <v>501</v>
      </c>
      <c r="C1644" s="476"/>
      <c r="D1644" s="476"/>
      <c r="E1644" s="476"/>
      <c r="F1644" s="477"/>
    </row>
    <row r="1645" spans="1:6" ht="30" x14ac:dyDescent="0.25">
      <c r="A1645" s="116">
        <v>14</v>
      </c>
      <c r="B1645" s="478" t="s">
        <v>502</v>
      </c>
      <c r="C1645" s="479" t="s">
        <v>146</v>
      </c>
      <c r="D1645" s="480" t="s">
        <v>147</v>
      </c>
      <c r="E1645" s="481" t="s">
        <v>148</v>
      </c>
      <c r="F1645" s="482" t="s">
        <v>149</v>
      </c>
    </row>
    <row r="1646" spans="1:6" x14ac:dyDescent="0.25">
      <c r="B1646" s="136" t="s">
        <v>150</v>
      </c>
      <c r="C1646" s="137" t="s">
        <v>151</v>
      </c>
      <c r="D1646" s="138"/>
      <c r="E1646" s="139">
        <v>4.5</v>
      </c>
      <c r="F1646" s="140">
        <v>21.74</v>
      </c>
    </row>
    <row r="1647" spans="1:6" x14ac:dyDescent="0.25">
      <c r="B1647" s="136" t="s">
        <v>150</v>
      </c>
      <c r="C1647" s="137" t="s">
        <v>151</v>
      </c>
      <c r="D1647" s="138"/>
      <c r="E1647" s="139">
        <v>8.4</v>
      </c>
      <c r="F1647" s="140">
        <v>21.74</v>
      </c>
    </row>
    <row r="1648" spans="1:6" x14ac:dyDescent="0.25">
      <c r="B1648" s="136" t="s">
        <v>150</v>
      </c>
      <c r="C1648" s="137" t="s">
        <v>151</v>
      </c>
      <c r="D1648" s="138"/>
      <c r="E1648" s="139">
        <v>1.5</v>
      </c>
      <c r="F1648" s="140">
        <v>21.74</v>
      </c>
    </row>
    <row r="1649" spans="2:6" x14ac:dyDescent="0.25">
      <c r="B1649" s="136" t="s">
        <v>150</v>
      </c>
      <c r="C1649" s="141" t="s">
        <v>151</v>
      </c>
      <c r="D1649" s="142"/>
      <c r="E1649" s="139">
        <v>1.6900000000000002</v>
      </c>
      <c r="F1649" s="140">
        <v>21.74</v>
      </c>
    </row>
    <row r="1650" spans="2:6" x14ac:dyDescent="0.25">
      <c r="B1650" s="136" t="s">
        <v>150</v>
      </c>
      <c r="C1650" s="141" t="s">
        <v>151</v>
      </c>
      <c r="D1650" s="142"/>
      <c r="E1650" s="139">
        <v>1.8199999999999998</v>
      </c>
      <c r="F1650" s="140">
        <v>21.74</v>
      </c>
    </row>
    <row r="1651" spans="2:6" x14ac:dyDescent="0.25">
      <c r="B1651" s="136" t="s">
        <v>150</v>
      </c>
      <c r="C1651" s="141" t="s">
        <v>151</v>
      </c>
      <c r="D1651" s="142"/>
      <c r="E1651" s="139">
        <v>1.04</v>
      </c>
      <c r="F1651" s="140">
        <v>21.74</v>
      </c>
    </row>
    <row r="1652" spans="2:6" x14ac:dyDescent="0.25">
      <c r="B1652" s="136" t="s">
        <v>150</v>
      </c>
      <c r="C1652" s="141" t="s">
        <v>151</v>
      </c>
      <c r="D1652" s="142"/>
      <c r="E1652" s="139">
        <v>1.04</v>
      </c>
      <c r="F1652" s="140">
        <v>21.74</v>
      </c>
    </row>
    <row r="1653" spans="2:6" x14ac:dyDescent="0.25">
      <c r="B1653" s="136" t="s">
        <v>150</v>
      </c>
      <c r="C1653" s="141" t="s">
        <v>151</v>
      </c>
      <c r="D1653" s="142"/>
      <c r="E1653" s="139">
        <v>1.36</v>
      </c>
      <c r="F1653" s="140">
        <v>21.74</v>
      </c>
    </row>
    <row r="1654" spans="2:6" x14ac:dyDescent="0.25">
      <c r="B1654" s="136" t="s">
        <v>150</v>
      </c>
      <c r="C1654" s="141" t="s">
        <v>151</v>
      </c>
      <c r="D1654" s="142"/>
      <c r="E1654" s="139">
        <v>0.7</v>
      </c>
      <c r="F1654" s="140">
        <v>21.74</v>
      </c>
    </row>
    <row r="1655" spans="2:6" x14ac:dyDescent="0.25">
      <c r="B1655" s="136" t="s">
        <v>277</v>
      </c>
      <c r="C1655" s="141" t="s">
        <v>277</v>
      </c>
      <c r="D1655" s="142">
        <v>4</v>
      </c>
      <c r="E1655" s="139">
        <v>1</v>
      </c>
      <c r="F1655" s="140">
        <v>0.36230000000000001</v>
      </c>
    </row>
    <row r="1656" spans="2:6" x14ac:dyDescent="0.25">
      <c r="B1656" s="136" t="s">
        <v>277</v>
      </c>
      <c r="C1656" s="141" t="s">
        <v>277</v>
      </c>
      <c r="D1656" s="142">
        <v>1</v>
      </c>
      <c r="E1656" s="139">
        <v>1.87</v>
      </c>
      <c r="F1656" s="140">
        <v>0.36230000000000001</v>
      </c>
    </row>
    <row r="1657" spans="2:6" x14ac:dyDescent="0.25">
      <c r="B1657" s="136" t="s">
        <v>474</v>
      </c>
      <c r="C1657" s="141" t="s">
        <v>470</v>
      </c>
      <c r="D1657" s="142"/>
      <c r="E1657" s="139">
        <v>9</v>
      </c>
      <c r="F1657" s="140">
        <v>21.74</v>
      </c>
    </row>
    <row r="1658" spans="2:6" x14ac:dyDescent="0.25">
      <c r="B1658" s="136" t="s">
        <v>474</v>
      </c>
      <c r="C1658" s="141" t="s">
        <v>470</v>
      </c>
      <c r="D1658" s="142"/>
      <c r="E1658" s="139">
        <v>10.68</v>
      </c>
      <c r="F1658" s="140">
        <v>21.74</v>
      </c>
    </row>
    <row r="1659" spans="2:6" x14ac:dyDescent="0.25">
      <c r="B1659" s="136" t="s">
        <v>474</v>
      </c>
      <c r="C1659" s="141" t="s">
        <v>470</v>
      </c>
      <c r="D1659" s="142"/>
      <c r="E1659" s="139">
        <v>4.2</v>
      </c>
      <c r="F1659" s="140">
        <v>21.74</v>
      </c>
    </row>
    <row r="1660" spans="2:6" x14ac:dyDescent="0.25">
      <c r="B1660" s="136" t="s">
        <v>474</v>
      </c>
      <c r="C1660" s="141" t="s">
        <v>470</v>
      </c>
      <c r="D1660" s="142"/>
      <c r="E1660" s="139">
        <v>2.25</v>
      </c>
      <c r="F1660" s="140">
        <v>21.74</v>
      </c>
    </row>
    <row r="1661" spans="2:6" x14ac:dyDescent="0.25">
      <c r="B1661" s="136" t="s">
        <v>474</v>
      </c>
      <c r="C1661" s="141" t="s">
        <v>470</v>
      </c>
      <c r="D1661" s="142"/>
      <c r="E1661" s="139">
        <v>2.64</v>
      </c>
      <c r="F1661" s="140">
        <v>21.74</v>
      </c>
    </row>
    <row r="1662" spans="2:6" x14ac:dyDescent="0.25">
      <c r="B1662" s="136" t="s">
        <v>474</v>
      </c>
      <c r="C1662" s="141" t="s">
        <v>470</v>
      </c>
      <c r="D1662" s="142"/>
      <c r="E1662" s="139">
        <v>3.5999999999999996</v>
      </c>
      <c r="F1662" s="140">
        <v>21.74</v>
      </c>
    </row>
    <row r="1663" spans="2:6" x14ac:dyDescent="0.25">
      <c r="B1663" s="136" t="s">
        <v>474</v>
      </c>
      <c r="C1663" s="141" t="s">
        <v>470</v>
      </c>
      <c r="D1663" s="142"/>
      <c r="E1663" s="139">
        <v>4.8</v>
      </c>
      <c r="F1663" s="140">
        <v>21.74</v>
      </c>
    </row>
    <row r="1664" spans="2:6" x14ac:dyDescent="0.25">
      <c r="B1664" s="144" t="s">
        <v>173</v>
      </c>
      <c r="C1664" s="138" t="s">
        <v>173</v>
      </c>
      <c r="D1664" s="142">
        <v>1</v>
      </c>
      <c r="E1664" s="139">
        <v>1.5760000000000001</v>
      </c>
      <c r="F1664" s="143">
        <v>4.3479999999999999</v>
      </c>
    </row>
    <row r="1665" spans="1:6" x14ac:dyDescent="0.25">
      <c r="B1665" s="144" t="s">
        <v>173</v>
      </c>
      <c r="C1665" s="138" t="s">
        <v>173</v>
      </c>
      <c r="D1665" s="142">
        <v>7</v>
      </c>
      <c r="E1665" s="139">
        <v>8.2739999999999991</v>
      </c>
      <c r="F1665" s="143">
        <v>4.3479999999999999</v>
      </c>
    </row>
    <row r="1666" spans="1:6" x14ac:dyDescent="0.25">
      <c r="B1666" s="144" t="s">
        <v>327</v>
      </c>
      <c r="C1666" s="141" t="s">
        <v>691</v>
      </c>
      <c r="D1666" s="142">
        <v>2</v>
      </c>
      <c r="E1666" s="139"/>
      <c r="F1666" s="140">
        <v>21.74</v>
      </c>
    </row>
    <row r="1667" spans="1:6" x14ac:dyDescent="0.25">
      <c r="B1667" s="144" t="s">
        <v>175</v>
      </c>
      <c r="C1667" s="141" t="s">
        <v>692</v>
      </c>
      <c r="D1667" s="142">
        <v>2</v>
      </c>
      <c r="E1667" s="139"/>
      <c r="F1667" s="140">
        <v>21.74</v>
      </c>
    </row>
    <row r="1668" spans="1:6" x14ac:dyDescent="0.25">
      <c r="B1668" s="144" t="s">
        <v>328</v>
      </c>
      <c r="C1668" s="138" t="s">
        <v>328</v>
      </c>
      <c r="D1668" s="142">
        <v>1</v>
      </c>
      <c r="E1668" s="139"/>
      <c r="F1668" s="140">
        <v>21.74</v>
      </c>
    </row>
    <row r="1669" spans="1:6" x14ac:dyDescent="0.25">
      <c r="B1669" s="144" t="s">
        <v>475</v>
      </c>
      <c r="C1669" s="138" t="s">
        <v>475</v>
      </c>
      <c r="D1669" s="142">
        <v>1</v>
      </c>
      <c r="E1669" s="139"/>
      <c r="F1669" s="143">
        <v>4.3479999999999999</v>
      </c>
    </row>
    <row r="1670" spans="1:6" x14ac:dyDescent="0.25">
      <c r="B1670" s="136" t="s">
        <v>479</v>
      </c>
      <c r="C1670" s="141" t="s">
        <v>309</v>
      </c>
      <c r="D1670" s="142">
        <v>2</v>
      </c>
      <c r="E1670" s="139"/>
      <c r="F1670" s="143">
        <v>1.087</v>
      </c>
    </row>
    <row r="1671" spans="1:6" ht="15.75" thickBot="1" x14ac:dyDescent="0.3">
      <c r="B1671" s="393" t="s">
        <v>469</v>
      </c>
      <c r="C1671" s="180" t="s">
        <v>634</v>
      </c>
      <c r="D1671" s="170">
        <v>1</v>
      </c>
      <c r="E1671" s="185"/>
      <c r="F1671" s="181">
        <v>21.74</v>
      </c>
    </row>
    <row r="1672" spans="1:6" ht="15.75" thickBot="1" x14ac:dyDescent="0.3">
      <c r="D1672" s="121"/>
      <c r="E1672" s="122"/>
    </row>
    <row r="1673" spans="1:6" x14ac:dyDescent="0.25">
      <c r="B1673" s="475" t="s">
        <v>503</v>
      </c>
      <c r="C1673" s="476"/>
      <c r="D1673" s="476"/>
      <c r="E1673" s="476"/>
      <c r="F1673" s="477"/>
    </row>
    <row r="1674" spans="1:6" ht="30" x14ac:dyDescent="0.25">
      <c r="A1674" s="116">
        <v>15</v>
      </c>
      <c r="B1674" s="478" t="s">
        <v>504</v>
      </c>
      <c r="C1674" s="479" t="s">
        <v>146</v>
      </c>
      <c r="D1674" s="480" t="s">
        <v>147</v>
      </c>
      <c r="E1674" s="481" t="s">
        <v>148</v>
      </c>
      <c r="F1674" s="482" t="s">
        <v>149</v>
      </c>
    </row>
    <row r="1675" spans="1:6" x14ac:dyDescent="0.25">
      <c r="B1675" s="136" t="s">
        <v>150</v>
      </c>
      <c r="C1675" s="137" t="s">
        <v>153</v>
      </c>
      <c r="D1675" s="138"/>
      <c r="E1675" s="139">
        <v>8.370000000000001</v>
      </c>
      <c r="F1675" s="140">
        <v>21.74</v>
      </c>
    </row>
    <row r="1676" spans="1:6" x14ac:dyDescent="0.25">
      <c r="B1676" s="136" t="s">
        <v>150</v>
      </c>
      <c r="C1676" s="137" t="s">
        <v>153</v>
      </c>
      <c r="D1676" s="138"/>
      <c r="E1676" s="139">
        <v>2.4000000000000004</v>
      </c>
      <c r="F1676" s="140">
        <v>21.74</v>
      </c>
    </row>
    <row r="1677" spans="1:6" x14ac:dyDescent="0.25">
      <c r="B1677" s="136" t="s">
        <v>150</v>
      </c>
      <c r="C1677" s="137" t="s">
        <v>153</v>
      </c>
      <c r="D1677" s="138"/>
      <c r="E1677" s="139">
        <v>1.26</v>
      </c>
      <c r="F1677" s="140">
        <v>21.74</v>
      </c>
    </row>
    <row r="1678" spans="1:6" x14ac:dyDescent="0.25">
      <c r="B1678" s="136" t="s">
        <v>150</v>
      </c>
      <c r="C1678" s="141" t="s">
        <v>153</v>
      </c>
      <c r="D1678" s="142"/>
      <c r="E1678" s="139">
        <v>2.08</v>
      </c>
      <c r="F1678" s="140">
        <v>21.74</v>
      </c>
    </row>
    <row r="1679" spans="1:6" x14ac:dyDescent="0.25">
      <c r="B1679" s="136" t="s">
        <v>150</v>
      </c>
      <c r="C1679" s="141" t="s">
        <v>153</v>
      </c>
      <c r="D1679" s="142"/>
      <c r="E1679" s="139">
        <v>1.26</v>
      </c>
      <c r="F1679" s="140">
        <v>21.74</v>
      </c>
    </row>
    <row r="1680" spans="1:6" x14ac:dyDescent="0.25">
      <c r="B1680" s="136" t="s">
        <v>277</v>
      </c>
      <c r="C1680" s="141" t="s">
        <v>277</v>
      </c>
      <c r="D1680" s="142">
        <v>2</v>
      </c>
      <c r="E1680" s="139">
        <v>0.4</v>
      </c>
      <c r="F1680" s="140">
        <v>0.36230000000000001</v>
      </c>
    </row>
    <row r="1681" spans="1:6" x14ac:dyDescent="0.25">
      <c r="B1681" s="136" t="s">
        <v>277</v>
      </c>
      <c r="C1681" s="141" t="s">
        <v>277</v>
      </c>
      <c r="D1681" s="142">
        <v>1</v>
      </c>
      <c r="E1681" s="139">
        <v>1.87</v>
      </c>
      <c r="F1681" s="140">
        <v>0.36230000000000001</v>
      </c>
    </row>
    <row r="1682" spans="1:6" x14ac:dyDescent="0.25">
      <c r="B1682" s="136" t="s">
        <v>173</v>
      </c>
      <c r="C1682" s="141" t="s">
        <v>173</v>
      </c>
      <c r="D1682" s="142">
        <v>1</v>
      </c>
      <c r="E1682" s="139">
        <v>1.5760000000000001</v>
      </c>
      <c r="F1682" s="143">
        <v>4.3479999999999999</v>
      </c>
    </row>
    <row r="1683" spans="1:6" x14ac:dyDescent="0.25">
      <c r="B1683" s="144" t="s">
        <v>173</v>
      </c>
      <c r="C1683" s="141" t="s">
        <v>173</v>
      </c>
      <c r="D1683" s="142">
        <v>4</v>
      </c>
      <c r="E1683" s="139">
        <v>4.7279999999999998</v>
      </c>
      <c r="F1683" s="143">
        <v>4.3479999999999999</v>
      </c>
    </row>
    <row r="1684" spans="1:6" x14ac:dyDescent="0.25">
      <c r="B1684" s="144" t="s">
        <v>327</v>
      </c>
      <c r="C1684" s="169" t="s">
        <v>691</v>
      </c>
      <c r="D1684" s="142">
        <v>2</v>
      </c>
      <c r="E1684" s="139"/>
      <c r="F1684" s="140">
        <v>21.74</v>
      </c>
    </row>
    <row r="1685" spans="1:6" x14ac:dyDescent="0.25">
      <c r="B1685" s="144" t="s">
        <v>175</v>
      </c>
      <c r="C1685" s="169" t="s">
        <v>692</v>
      </c>
      <c r="D1685" s="142">
        <v>2</v>
      </c>
      <c r="E1685" s="139"/>
      <c r="F1685" s="140">
        <v>21.74</v>
      </c>
    </row>
    <row r="1686" spans="1:6" x14ac:dyDescent="0.25">
      <c r="B1686" s="144" t="s">
        <v>328</v>
      </c>
      <c r="C1686" s="138" t="s">
        <v>328</v>
      </c>
      <c r="D1686" s="142">
        <v>1</v>
      </c>
      <c r="E1686" s="139"/>
      <c r="F1686" s="140">
        <v>21.74</v>
      </c>
    </row>
    <row r="1687" spans="1:6" x14ac:dyDescent="0.25">
      <c r="B1687" s="144" t="s">
        <v>475</v>
      </c>
      <c r="C1687" s="138" t="s">
        <v>475</v>
      </c>
      <c r="D1687" s="142">
        <v>1</v>
      </c>
      <c r="E1687" s="139"/>
      <c r="F1687" s="143">
        <v>4.3479999999999999</v>
      </c>
    </row>
    <row r="1688" spans="1:6" x14ac:dyDescent="0.25">
      <c r="B1688" s="144" t="s">
        <v>471</v>
      </c>
      <c r="C1688" s="141" t="s">
        <v>309</v>
      </c>
      <c r="D1688" s="142">
        <v>3</v>
      </c>
      <c r="E1688" s="139"/>
      <c r="F1688" s="143">
        <v>1.087</v>
      </c>
    </row>
    <row r="1689" spans="1:6" ht="15.75" thickBot="1" x14ac:dyDescent="0.3">
      <c r="B1689" s="393" t="s">
        <v>469</v>
      </c>
      <c r="C1689" s="180" t="s">
        <v>634</v>
      </c>
      <c r="D1689" s="170">
        <v>1</v>
      </c>
      <c r="E1689" s="185"/>
      <c r="F1689" s="181">
        <v>21.74</v>
      </c>
    </row>
    <row r="1690" spans="1:6" ht="15.75" thickBot="1" x14ac:dyDescent="0.3">
      <c r="D1690" s="121"/>
      <c r="E1690" s="122"/>
    </row>
    <row r="1691" spans="1:6" x14ac:dyDescent="0.25">
      <c r="B1691" s="475" t="s">
        <v>505</v>
      </c>
      <c r="C1691" s="476"/>
      <c r="D1691" s="476"/>
      <c r="E1691" s="476"/>
      <c r="F1691" s="477"/>
    </row>
    <row r="1692" spans="1:6" ht="30" x14ac:dyDescent="0.25">
      <c r="A1692" s="116">
        <v>16</v>
      </c>
      <c r="B1692" s="478" t="s">
        <v>506</v>
      </c>
      <c r="C1692" s="479" t="s">
        <v>146</v>
      </c>
      <c r="D1692" s="480" t="s">
        <v>147</v>
      </c>
      <c r="E1692" s="481" t="s">
        <v>148</v>
      </c>
      <c r="F1692" s="482" t="s">
        <v>149</v>
      </c>
    </row>
    <row r="1693" spans="1:6" x14ac:dyDescent="0.25">
      <c r="B1693" s="136" t="s">
        <v>150</v>
      </c>
      <c r="C1693" s="137" t="s">
        <v>153</v>
      </c>
      <c r="D1693" s="138"/>
      <c r="E1693" s="139">
        <v>9</v>
      </c>
      <c r="F1693" s="140">
        <v>26.088000000000001</v>
      </c>
    </row>
    <row r="1694" spans="1:6" x14ac:dyDescent="0.25">
      <c r="B1694" s="136" t="s">
        <v>150</v>
      </c>
      <c r="C1694" s="137" t="s">
        <v>151</v>
      </c>
      <c r="D1694" s="138"/>
      <c r="E1694" s="139">
        <v>18.059999999999999</v>
      </c>
      <c r="F1694" s="140">
        <v>26.088000000000001</v>
      </c>
    </row>
    <row r="1695" spans="1:6" x14ac:dyDescent="0.25">
      <c r="B1695" s="136" t="s">
        <v>150</v>
      </c>
      <c r="C1695" s="137" t="s">
        <v>151</v>
      </c>
      <c r="D1695" s="138"/>
      <c r="E1695" s="139">
        <v>1.9</v>
      </c>
      <c r="F1695" s="140">
        <v>26.088000000000001</v>
      </c>
    </row>
    <row r="1696" spans="1:6" x14ac:dyDescent="0.25">
      <c r="B1696" s="136" t="s">
        <v>150</v>
      </c>
      <c r="C1696" s="141" t="s">
        <v>151</v>
      </c>
      <c r="D1696" s="142"/>
      <c r="E1696" s="139">
        <v>1.6</v>
      </c>
      <c r="F1696" s="140">
        <v>26.088000000000001</v>
      </c>
    </row>
    <row r="1697" spans="2:6" x14ac:dyDescent="0.25">
      <c r="B1697" s="136" t="s">
        <v>150</v>
      </c>
      <c r="C1697" s="141" t="s">
        <v>151</v>
      </c>
      <c r="D1697" s="142"/>
      <c r="E1697" s="139">
        <v>1.04</v>
      </c>
      <c r="F1697" s="140">
        <v>26.088000000000001</v>
      </c>
    </row>
    <row r="1698" spans="2:6" x14ac:dyDescent="0.25">
      <c r="B1698" s="136" t="s">
        <v>150</v>
      </c>
      <c r="C1698" s="141" t="s">
        <v>151</v>
      </c>
      <c r="D1698" s="142"/>
      <c r="E1698" s="139">
        <v>2.72</v>
      </c>
      <c r="F1698" s="140">
        <v>26.088000000000001</v>
      </c>
    </row>
    <row r="1699" spans="2:6" x14ac:dyDescent="0.25">
      <c r="B1699" s="144" t="s">
        <v>277</v>
      </c>
      <c r="C1699" s="138" t="s">
        <v>277</v>
      </c>
      <c r="D1699" s="142">
        <v>1</v>
      </c>
      <c r="E1699" s="139">
        <v>1.1000000000000001</v>
      </c>
      <c r="F1699" s="140">
        <v>0.36230000000000001</v>
      </c>
    </row>
    <row r="1700" spans="2:6" x14ac:dyDescent="0.25">
      <c r="B1700" s="144" t="s">
        <v>277</v>
      </c>
      <c r="C1700" s="138" t="s">
        <v>277</v>
      </c>
      <c r="D1700" s="142">
        <v>1</v>
      </c>
      <c r="E1700" s="139">
        <v>1.7600000000000002</v>
      </c>
      <c r="F1700" s="140">
        <v>0.36230000000000001</v>
      </c>
    </row>
    <row r="1701" spans="2:6" x14ac:dyDescent="0.25">
      <c r="B1701" s="144" t="s">
        <v>277</v>
      </c>
      <c r="C1701" s="138" t="s">
        <v>277</v>
      </c>
      <c r="D1701" s="142">
        <v>3</v>
      </c>
      <c r="E1701" s="139">
        <v>1.6500000000000001</v>
      </c>
      <c r="F1701" s="140">
        <v>0.36230000000000001</v>
      </c>
    </row>
    <row r="1702" spans="2:6" x14ac:dyDescent="0.25">
      <c r="B1702" s="144" t="s">
        <v>277</v>
      </c>
      <c r="C1702" s="138" t="s">
        <v>277</v>
      </c>
      <c r="D1702" s="142">
        <v>1</v>
      </c>
      <c r="E1702" s="139">
        <v>0.25</v>
      </c>
      <c r="F1702" s="140">
        <v>0.36230000000000001</v>
      </c>
    </row>
    <row r="1703" spans="2:6" x14ac:dyDescent="0.25">
      <c r="B1703" s="144" t="s">
        <v>474</v>
      </c>
      <c r="C1703" s="138" t="s">
        <v>470</v>
      </c>
      <c r="D1703" s="142"/>
      <c r="E1703" s="139">
        <v>10.92</v>
      </c>
      <c r="F1703" s="140">
        <v>26.088000000000001</v>
      </c>
    </row>
    <row r="1704" spans="2:6" x14ac:dyDescent="0.25">
      <c r="B1704" s="144" t="s">
        <v>173</v>
      </c>
      <c r="C1704" s="138" t="s">
        <v>173</v>
      </c>
      <c r="D1704" s="142">
        <v>1</v>
      </c>
      <c r="E1704" s="139">
        <v>1.5760000000000001</v>
      </c>
      <c r="F1704" s="143">
        <v>4.3479999999999999</v>
      </c>
    </row>
    <row r="1705" spans="2:6" x14ac:dyDescent="0.25">
      <c r="B1705" s="144" t="s">
        <v>173</v>
      </c>
      <c r="C1705" s="138" t="s">
        <v>173</v>
      </c>
      <c r="D1705" s="142">
        <v>4</v>
      </c>
      <c r="E1705" s="139">
        <v>5.516</v>
      </c>
      <c r="F1705" s="143">
        <v>4.3479999999999999</v>
      </c>
    </row>
    <row r="1706" spans="2:6" x14ac:dyDescent="0.25">
      <c r="B1706" s="144" t="s">
        <v>173</v>
      </c>
      <c r="C1706" s="138" t="s">
        <v>173</v>
      </c>
      <c r="D1706" s="142">
        <v>1</v>
      </c>
      <c r="E1706" s="139">
        <v>1.1819999999999999</v>
      </c>
      <c r="F1706" s="143">
        <v>4.3479999999999999</v>
      </c>
    </row>
    <row r="1707" spans="2:6" x14ac:dyDescent="0.25">
      <c r="B1707" s="144" t="s">
        <v>327</v>
      </c>
      <c r="C1707" s="141" t="s">
        <v>691</v>
      </c>
      <c r="D1707" s="142">
        <v>1</v>
      </c>
      <c r="E1707" s="139"/>
      <c r="F1707" s="140">
        <v>26.088000000000001</v>
      </c>
    </row>
    <row r="1708" spans="2:6" x14ac:dyDescent="0.25">
      <c r="B1708" s="144" t="s">
        <v>175</v>
      </c>
      <c r="C1708" s="169" t="s">
        <v>692</v>
      </c>
      <c r="D1708" s="142">
        <v>1</v>
      </c>
      <c r="E1708" s="139"/>
      <c r="F1708" s="140">
        <v>26.088000000000001</v>
      </c>
    </row>
    <row r="1709" spans="2:6" x14ac:dyDescent="0.25">
      <c r="B1709" s="144" t="s">
        <v>328</v>
      </c>
      <c r="C1709" s="138" t="s">
        <v>328</v>
      </c>
      <c r="D1709" s="142">
        <v>1</v>
      </c>
      <c r="E1709" s="139"/>
      <c r="F1709" s="140">
        <v>26.088000000000001</v>
      </c>
    </row>
    <row r="1710" spans="2:6" x14ac:dyDescent="0.25">
      <c r="B1710" s="144" t="s">
        <v>475</v>
      </c>
      <c r="C1710" s="138" t="s">
        <v>475</v>
      </c>
      <c r="D1710" s="142">
        <v>1</v>
      </c>
      <c r="E1710" s="139"/>
      <c r="F1710" s="143">
        <v>4.3479999999999999</v>
      </c>
    </row>
    <row r="1711" spans="2:6" x14ac:dyDescent="0.25">
      <c r="B1711" s="144" t="s">
        <v>479</v>
      </c>
      <c r="C1711" s="141" t="s">
        <v>309</v>
      </c>
      <c r="D1711" s="142">
        <v>3</v>
      </c>
      <c r="E1711" s="139"/>
      <c r="F1711" s="143">
        <v>1.087</v>
      </c>
    </row>
    <row r="1712" spans="2:6" ht="15.75" thickBot="1" x14ac:dyDescent="0.3">
      <c r="B1712" s="393" t="s">
        <v>469</v>
      </c>
      <c r="C1712" s="180" t="s">
        <v>634</v>
      </c>
      <c r="D1712" s="170">
        <v>1</v>
      </c>
      <c r="E1712" s="185"/>
      <c r="F1712" s="181">
        <v>26.088000000000001</v>
      </c>
    </row>
    <row r="1713" spans="1:6" ht="15.75" thickBot="1" x14ac:dyDescent="0.3">
      <c r="D1713" s="121"/>
      <c r="E1713" s="122"/>
    </row>
    <row r="1714" spans="1:6" x14ac:dyDescent="0.25">
      <c r="B1714" s="475" t="s">
        <v>507</v>
      </c>
      <c r="C1714" s="476"/>
      <c r="D1714" s="476"/>
      <c r="E1714" s="476"/>
      <c r="F1714" s="477"/>
    </row>
    <row r="1715" spans="1:6" ht="30" x14ac:dyDescent="0.25">
      <c r="A1715" s="116">
        <v>17</v>
      </c>
      <c r="B1715" s="478" t="s">
        <v>508</v>
      </c>
      <c r="C1715" s="479" t="s">
        <v>146</v>
      </c>
      <c r="D1715" s="480" t="s">
        <v>147</v>
      </c>
      <c r="E1715" s="481" t="s">
        <v>148</v>
      </c>
      <c r="F1715" s="482" t="s">
        <v>149</v>
      </c>
    </row>
    <row r="1716" spans="1:6" x14ac:dyDescent="0.25">
      <c r="B1716" s="136" t="s">
        <v>150</v>
      </c>
      <c r="C1716" s="137" t="s">
        <v>153</v>
      </c>
      <c r="D1716" s="138"/>
      <c r="E1716" s="139">
        <v>7.15</v>
      </c>
      <c r="F1716" s="140">
        <v>26.088000000000001</v>
      </c>
    </row>
    <row r="1717" spans="1:6" x14ac:dyDescent="0.25">
      <c r="B1717" s="136" t="s">
        <v>150</v>
      </c>
      <c r="C1717" s="137" t="s">
        <v>153</v>
      </c>
      <c r="D1717" s="138"/>
      <c r="E1717" s="139">
        <v>2.64</v>
      </c>
      <c r="F1717" s="140">
        <v>26.088000000000001</v>
      </c>
    </row>
    <row r="1718" spans="1:6" x14ac:dyDescent="0.25">
      <c r="B1718" s="144" t="s">
        <v>150</v>
      </c>
      <c r="C1718" s="137" t="s">
        <v>153</v>
      </c>
      <c r="D1718" s="138"/>
      <c r="E1718" s="139">
        <v>1.2</v>
      </c>
      <c r="F1718" s="140">
        <v>26.088000000000001</v>
      </c>
    </row>
    <row r="1719" spans="1:6" x14ac:dyDescent="0.25">
      <c r="B1719" s="144" t="s">
        <v>150</v>
      </c>
      <c r="C1719" s="137" t="s">
        <v>153</v>
      </c>
      <c r="D1719" s="142"/>
      <c r="E1719" s="139">
        <v>1.2</v>
      </c>
      <c r="F1719" s="140">
        <v>26.088000000000001</v>
      </c>
    </row>
    <row r="1720" spans="1:6" x14ac:dyDescent="0.25">
      <c r="B1720" s="144" t="s">
        <v>277</v>
      </c>
      <c r="C1720" s="138" t="s">
        <v>277</v>
      </c>
      <c r="D1720" s="142">
        <v>1</v>
      </c>
      <c r="E1720" s="139">
        <v>0.88000000000000012</v>
      </c>
      <c r="F1720" s="140">
        <v>0.36230000000000001</v>
      </c>
    </row>
    <row r="1721" spans="1:6" x14ac:dyDescent="0.25">
      <c r="B1721" s="144" t="s">
        <v>277</v>
      </c>
      <c r="C1721" s="138" t="s">
        <v>277</v>
      </c>
      <c r="D1721" s="142">
        <v>3</v>
      </c>
      <c r="E1721" s="139">
        <v>0.75</v>
      </c>
      <c r="F1721" s="140">
        <v>0.36230000000000001</v>
      </c>
    </row>
    <row r="1722" spans="1:6" x14ac:dyDescent="0.25">
      <c r="B1722" s="144" t="s">
        <v>173</v>
      </c>
      <c r="C1722" s="138" t="s">
        <v>173</v>
      </c>
      <c r="D1722" s="142">
        <v>1</v>
      </c>
      <c r="E1722" s="139">
        <v>1.5760000000000001</v>
      </c>
      <c r="F1722" s="143">
        <v>4.3479999999999999</v>
      </c>
    </row>
    <row r="1723" spans="1:6" x14ac:dyDescent="0.25">
      <c r="B1723" s="144" t="s">
        <v>173</v>
      </c>
      <c r="C1723" s="138" t="s">
        <v>173</v>
      </c>
      <c r="D1723" s="142">
        <v>1</v>
      </c>
      <c r="E1723" s="139">
        <v>1.1819999999999999</v>
      </c>
      <c r="F1723" s="143">
        <v>4.3479999999999999</v>
      </c>
    </row>
    <row r="1724" spans="1:6" x14ac:dyDescent="0.25">
      <c r="B1724" s="144" t="s">
        <v>327</v>
      </c>
      <c r="C1724" s="169" t="s">
        <v>691</v>
      </c>
      <c r="D1724" s="142">
        <v>1</v>
      </c>
      <c r="E1724" s="139"/>
      <c r="F1724" s="140">
        <v>26.088000000000001</v>
      </c>
    </row>
    <row r="1725" spans="1:6" x14ac:dyDescent="0.25">
      <c r="B1725" s="144" t="s">
        <v>175</v>
      </c>
      <c r="C1725" s="169" t="s">
        <v>692</v>
      </c>
      <c r="D1725" s="142">
        <v>1</v>
      </c>
      <c r="E1725" s="139"/>
      <c r="F1725" s="140">
        <v>26.088000000000001</v>
      </c>
    </row>
    <row r="1726" spans="1:6" x14ac:dyDescent="0.25">
      <c r="B1726" s="144" t="s">
        <v>328</v>
      </c>
      <c r="C1726" s="138" t="s">
        <v>328</v>
      </c>
      <c r="D1726" s="142">
        <v>1</v>
      </c>
      <c r="E1726" s="139"/>
      <c r="F1726" s="140">
        <v>26.088000000000001</v>
      </c>
    </row>
    <row r="1727" spans="1:6" x14ac:dyDescent="0.25">
      <c r="B1727" s="144" t="s">
        <v>475</v>
      </c>
      <c r="C1727" s="138" t="s">
        <v>475</v>
      </c>
      <c r="D1727" s="142">
        <v>1</v>
      </c>
      <c r="E1727" s="139"/>
      <c r="F1727" s="140">
        <v>21.74</v>
      </c>
    </row>
    <row r="1728" spans="1:6" x14ac:dyDescent="0.25">
      <c r="B1728" s="144" t="s">
        <v>471</v>
      </c>
      <c r="C1728" s="141" t="s">
        <v>309</v>
      </c>
      <c r="D1728" s="142">
        <v>2</v>
      </c>
      <c r="E1728" s="139"/>
      <c r="F1728" s="143">
        <v>1.087</v>
      </c>
    </row>
    <row r="1729" spans="1:6" ht="15.75" thickBot="1" x14ac:dyDescent="0.3">
      <c r="B1729" s="393" t="s">
        <v>469</v>
      </c>
      <c r="C1729" s="180" t="s">
        <v>634</v>
      </c>
      <c r="D1729" s="170">
        <v>1</v>
      </c>
      <c r="E1729" s="185"/>
      <c r="F1729" s="181">
        <v>26.088000000000001</v>
      </c>
    </row>
    <row r="1730" spans="1:6" ht="15.75" thickBot="1" x14ac:dyDescent="0.3">
      <c r="D1730" s="121"/>
      <c r="E1730" s="122"/>
    </row>
    <row r="1731" spans="1:6" x14ac:dyDescent="0.25">
      <c r="B1731" s="475" t="s">
        <v>509</v>
      </c>
      <c r="C1731" s="476"/>
      <c r="D1731" s="476"/>
      <c r="E1731" s="476"/>
      <c r="F1731" s="477"/>
    </row>
    <row r="1732" spans="1:6" ht="30" x14ac:dyDescent="0.25">
      <c r="A1732" s="116">
        <v>18</v>
      </c>
      <c r="B1732" s="478" t="s">
        <v>510</v>
      </c>
      <c r="C1732" s="479" t="s">
        <v>146</v>
      </c>
      <c r="D1732" s="480" t="s">
        <v>147</v>
      </c>
      <c r="E1732" s="481" t="s">
        <v>148</v>
      </c>
      <c r="F1732" s="482" t="s">
        <v>149</v>
      </c>
    </row>
    <row r="1733" spans="1:6" x14ac:dyDescent="0.25">
      <c r="B1733" s="136" t="s">
        <v>150</v>
      </c>
      <c r="C1733" s="137" t="s">
        <v>151</v>
      </c>
      <c r="D1733" s="138"/>
      <c r="E1733" s="139">
        <v>3.75</v>
      </c>
      <c r="F1733" s="140">
        <v>26.088000000000001</v>
      </c>
    </row>
    <row r="1734" spans="1:6" x14ac:dyDescent="0.25">
      <c r="B1734" s="136" t="s">
        <v>150</v>
      </c>
      <c r="C1734" s="137" t="s">
        <v>151</v>
      </c>
      <c r="D1734" s="138"/>
      <c r="E1734" s="139">
        <v>2.4000000000000004</v>
      </c>
      <c r="F1734" s="140">
        <v>26.088000000000001</v>
      </c>
    </row>
    <row r="1735" spans="1:6" x14ac:dyDescent="0.25">
      <c r="B1735" s="144" t="s">
        <v>150</v>
      </c>
      <c r="C1735" s="137" t="s">
        <v>151</v>
      </c>
      <c r="D1735" s="138"/>
      <c r="E1735" s="139">
        <v>1.2000000000000002</v>
      </c>
      <c r="F1735" s="140">
        <v>26.088000000000001</v>
      </c>
    </row>
    <row r="1736" spans="1:6" x14ac:dyDescent="0.25">
      <c r="B1736" s="144" t="s">
        <v>150</v>
      </c>
      <c r="C1736" s="141" t="s">
        <v>153</v>
      </c>
      <c r="D1736" s="142"/>
      <c r="E1736" s="139">
        <v>5.76</v>
      </c>
      <c r="F1736" s="140">
        <v>26.088000000000001</v>
      </c>
    </row>
    <row r="1737" spans="1:6" x14ac:dyDescent="0.25">
      <c r="B1737" s="144" t="s">
        <v>277</v>
      </c>
      <c r="C1737" s="138" t="s">
        <v>277</v>
      </c>
      <c r="D1737" s="142">
        <v>1</v>
      </c>
      <c r="E1737" s="139">
        <v>1.2100000000000002</v>
      </c>
      <c r="F1737" s="140">
        <v>0.36230000000000001</v>
      </c>
    </row>
    <row r="1738" spans="1:6" x14ac:dyDescent="0.25">
      <c r="B1738" s="144" t="s">
        <v>277</v>
      </c>
      <c r="C1738" s="138" t="s">
        <v>277</v>
      </c>
      <c r="D1738" s="142">
        <v>1</v>
      </c>
      <c r="E1738" s="139">
        <v>0.25</v>
      </c>
      <c r="F1738" s="140">
        <v>0.36230000000000001</v>
      </c>
    </row>
    <row r="1739" spans="1:6" x14ac:dyDescent="0.25">
      <c r="B1739" s="144" t="s">
        <v>277</v>
      </c>
      <c r="C1739" s="138" t="s">
        <v>277</v>
      </c>
      <c r="D1739" s="142">
        <v>1</v>
      </c>
      <c r="E1739" s="139">
        <v>0.4</v>
      </c>
      <c r="F1739" s="140">
        <v>0.36230000000000001</v>
      </c>
    </row>
    <row r="1740" spans="1:6" x14ac:dyDescent="0.25">
      <c r="B1740" s="144" t="s">
        <v>474</v>
      </c>
      <c r="C1740" s="138" t="s">
        <v>470</v>
      </c>
      <c r="D1740" s="142"/>
      <c r="E1740" s="139">
        <v>6.89</v>
      </c>
      <c r="F1740" s="140">
        <v>26.088000000000001</v>
      </c>
    </row>
    <row r="1741" spans="1:6" x14ac:dyDescent="0.25">
      <c r="B1741" s="144" t="s">
        <v>173</v>
      </c>
      <c r="C1741" s="138" t="s">
        <v>173</v>
      </c>
      <c r="D1741" s="142">
        <v>2</v>
      </c>
      <c r="E1741" s="139">
        <v>3.1520000000000001</v>
      </c>
      <c r="F1741" s="143">
        <v>4.3479999999999999</v>
      </c>
    </row>
    <row r="1742" spans="1:6" x14ac:dyDescent="0.25">
      <c r="B1742" s="144" t="s">
        <v>173</v>
      </c>
      <c r="C1742" s="138" t="s">
        <v>173</v>
      </c>
      <c r="D1742" s="142">
        <v>2</v>
      </c>
      <c r="E1742" s="139">
        <v>2.3639999999999999</v>
      </c>
      <c r="F1742" s="143">
        <v>4.3479999999999999</v>
      </c>
    </row>
    <row r="1743" spans="1:6" x14ac:dyDescent="0.25">
      <c r="B1743" s="144" t="s">
        <v>327</v>
      </c>
      <c r="C1743" s="169" t="s">
        <v>691</v>
      </c>
      <c r="D1743" s="142">
        <v>1</v>
      </c>
      <c r="E1743" s="139"/>
      <c r="F1743" s="140">
        <v>26.088000000000001</v>
      </c>
    </row>
    <row r="1744" spans="1:6" x14ac:dyDescent="0.25">
      <c r="B1744" s="144" t="s">
        <v>175</v>
      </c>
      <c r="C1744" s="169" t="s">
        <v>692</v>
      </c>
      <c r="D1744" s="142">
        <v>1</v>
      </c>
      <c r="E1744" s="139"/>
      <c r="F1744" s="140">
        <v>26.088000000000001</v>
      </c>
    </row>
    <row r="1745" spans="1:6" x14ac:dyDescent="0.25">
      <c r="B1745" s="144" t="s">
        <v>475</v>
      </c>
      <c r="C1745" s="138" t="s">
        <v>475</v>
      </c>
      <c r="D1745" s="142">
        <v>1</v>
      </c>
      <c r="E1745" s="139"/>
      <c r="F1745" s="143">
        <v>4.3479999999999999</v>
      </c>
    </row>
    <row r="1746" spans="1:6" x14ac:dyDescent="0.25">
      <c r="B1746" s="144" t="s">
        <v>309</v>
      </c>
      <c r="C1746" s="138" t="s">
        <v>309</v>
      </c>
      <c r="D1746" s="142">
        <v>3</v>
      </c>
      <c r="E1746" s="139"/>
      <c r="F1746" s="143">
        <v>1.087</v>
      </c>
    </row>
    <row r="1747" spans="1:6" ht="15.75" thickBot="1" x14ac:dyDescent="0.3">
      <c r="B1747" s="393" t="s">
        <v>469</v>
      </c>
      <c r="C1747" s="180" t="s">
        <v>634</v>
      </c>
      <c r="D1747" s="170">
        <v>1</v>
      </c>
      <c r="E1747" s="185"/>
      <c r="F1747" s="181">
        <v>26.088000000000001</v>
      </c>
    </row>
    <row r="1748" spans="1:6" ht="15.75" thickBot="1" x14ac:dyDescent="0.3">
      <c r="D1748" s="121"/>
      <c r="E1748" s="122"/>
    </row>
    <row r="1749" spans="1:6" x14ac:dyDescent="0.25">
      <c r="B1749" s="475" t="s">
        <v>511</v>
      </c>
      <c r="C1749" s="476"/>
      <c r="D1749" s="476"/>
      <c r="E1749" s="476"/>
      <c r="F1749" s="477"/>
    </row>
    <row r="1750" spans="1:6" ht="30" x14ac:dyDescent="0.25">
      <c r="A1750" s="116">
        <v>19</v>
      </c>
      <c r="B1750" s="478" t="s">
        <v>512</v>
      </c>
      <c r="C1750" s="479" t="s">
        <v>146</v>
      </c>
      <c r="D1750" s="480" t="s">
        <v>147</v>
      </c>
      <c r="E1750" s="481" t="s">
        <v>148</v>
      </c>
      <c r="F1750" s="482" t="s">
        <v>149</v>
      </c>
    </row>
    <row r="1751" spans="1:6" x14ac:dyDescent="0.25">
      <c r="B1751" s="136" t="s">
        <v>150</v>
      </c>
      <c r="C1751" s="137" t="s">
        <v>153</v>
      </c>
      <c r="D1751" s="138"/>
      <c r="E1751" s="139">
        <v>7.8000000000000007</v>
      </c>
      <c r="F1751" s="140">
        <v>21.74</v>
      </c>
    </row>
    <row r="1752" spans="1:6" x14ac:dyDescent="0.25">
      <c r="B1752" s="136" t="s">
        <v>150</v>
      </c>
      <c r="C1752" s="137" t="s">
        <v>151</v>
      </c>
      <c r="D1752" s="138"/>
      <c r="E1752" s="139">
        <v>2.2000000000000002</v>
      </c>
      <c r="F1752" s="140">
        <v>21.74</v>
      </c>
    </row>
    <row r="1753" spans="1:6" x14ac:dyDescent="0.25">
      <c r="B1753" s="136" t="s">
        <v>150</v>
      </c>
      <c r="C1753" s="137" t="s">
        <v>151</v>
      </c>
      <c r="D1753" s="138"/>
      <c r="E1753" s="139">
        <v>1.7999999999999998</v>
      </c>
      <c r="F1753" s="140">
        <v>21.74</v>
      </c>
    </row>
    <row r="1754" spans="1:6" x14ac:dyDescent="0.25">
      <c r="B1754" s="136" t="s">
        <v>150</v>
      </c>
      <c r="C1754" s="141" t="s">
        <v>151</v>
      </c>
      <c r="D1754" s="142"/>
      <c r="E1754" s="139">
        <v>1.35</v>
      </c>
      <c r="F1754" s="140">
        <v>21.74</v>
      </c>
    </row>
    <row r="1755" spans="1:6" x14ac:dyDescent="0.25">
      <c r="B1755" s="136" t="s">
        <v>277</v>
      </c>
      <c r="C1755" s="141" t="s">
        <v>277</v>
      </c>
      <c r="D1755" s="142">
        <v>2</v>
      </c>
      <c r="E1755" s="139">
        <v>0.5</v>
      </c>
      <c r="F1755" s="140">
        <v>0.36230000000000001</v>
      </c>
    </row>
    <row r="1756" spans="1:6" x14ac:dyDescent="0.25">
      <c r="B1756" s="136" t="s">
        <v>277</v>
      </c>
      <c r="C1756" s="141" t="s">
        <v>277</v>
      </c>
      <c r="D1756" s="142">
        <v>2</v>
      </c>
      <c r="E1756" s="139">
        <v>2.4200000000000004</v>
      </c>
      <c r="F1756" s="140">
        <v>0.36230000000000001</v>
      </c>
    </row>
    <row r="1757" spans="1:6" x14ac:dyDescent="0.25">
      <c r="B1757" s="136" t="s">
        <v>474</v>
      </c>
      <c r="C1757" s="141" t="s">
        <v>470</v>
      </c>
      <c r="D1757" s="142"/>
      <c r="E1757" s="139">
        <v>5.46</v>
      </c>
      <c r="F1757" s="140">
        <v>21.74</v>
      </c>
    </row>
    <row r="1758" spans="1:6" x14ac:dyDescent="0.25">
      <c r="B1758" s="136" t="s">
        <v>474</v>
      </c>
      <c r="C1758" s="141" t="s">
        <v>470</v>
      </c>
      <c r="D1758" s="142"/>
      <c r="E1758" s="139">
        <v>5.6</v>
      </c>
      <c r="F1758" s="140">
        <v>21.74</v>
      </c>
    </row>
    <row r="1759" spans="1:6" x14ac:dyDescent="0.25">
      <c r="B1759" s="136" t="s">
        <v>173</v>
      </c>
      <c r="C1759" s="141" t="s">
        <v>173</v>
      </c>
      <c r="D1759" s="142">
        <v>2</v>
      </c>
      <c r="E1759" s="139">
        <v>3.1520000000000001</v>
      </c>
      <c r="F1759" s="143">
        <v>4.3479999999999999</v>
      </c>
    </row>
    <row r="1760" spans="1:6" x14ac:dyDescent="0.25">
      <c r="B1760" s="144" t="s">
        <v>173</v>
      </c>
      <c r="C1760" s="141" t="s">
        <v>173</v>
      </c>
      <c r="D1760" s="142">
        <v>1</v>
      </c>
      <c r="E1760" s="139">
        <v>1.1819999999999999</v>
      </c>
      <c r="F1760" s="143">
        <v>4.3479999999999999</v>
      </c>
    </row>
    <row r="1761" spans="1:6" x14ac:dyDescent="0.25">
      <c r="B1761" s="144" t="s">
        <v>327</v>
      </c>
      <c r="C1761" s="141" t="s">
        <v>691</v>
      </c>
      <c r="D1761" s="142">
        <v>1</v>
      </c>
      <c r="E1761" s="139"/>
      <c r="F1761" s="140">
        <v>21.74</v>
      </c>
    </row>
    <row r="1762" spans="1:6" x14ac:dyDescent="0.25">
      <c r="B1762" s="144" t="s">
        <v>175</v>
      </c>
      <c r="C1762" s="141" t="s">
        <v>692</v>
      </c>
      <c r="D1762" s="142">
        <v>1</v>
      </c>
      <c r="E1762" s="139"/>
      <c r="F1762" s="140">
        <v>21.74</v>
      </c>
    </row>
    <row r="1763" spans="1:6" x14ac:dyDescent="0.25">
      <c r="B1763" s="144" t="s">
        <v>475</v>
      </c>
      <c r="C1763" s="138" t="s">
        <v>475</v>
      </c>
      <c r="D1763" s="142">
        <v>1</v>
      </c>
      <c r="E1763" s="139"/>
      <c r="F1763" s="143">
        <v>4.3479999999999999</v>
      </c>
    </row>
    <row r="1764" spans="1:6" x14ac:dyDescent="0.25">
      <c r="B1764" s="144" t="s">
        <v>471</v>
      </c>
      <c r="C1764" s="141" t="s">
        <v>309</v>
      </c>
      <c r="D1764" s="142">
        <v>1</v>
      </c>
      <c r="E1764" s="139"/>
      <c r="F1764" s="143">
        <v>1.087</v>
      </c>
    </row>
    <row r="1765" spans="1:6" ht="15.75" thickBot="1" x14ac:dyDescent="0.3">
      <c r="B1765" s="393" t="s">
        <v>469</v>
      </c>
      <c r="C1765" s="180" t="s">
        <v>634</v>
      </c>
      <c r="D1765" s="170">
        <v>1</v>
      </c>
      <c r="E1765" s="185"/>
      <c r="F1765" s="181">
        <v>21.74</v>
      </c>
    </row>
    <row r="1766" spans="1:6" ht="15.75" thickBot="1" x14ac:dyDescent="0.3">
      <c r="D1766" s="121"/>
      <c r="E1766" s="122"/>
    </row>
    <row r="1767" spans="1:6" x14ac:dyDescent="0.25">
      <c r="B1767" s="475" t="s">
        <v>513</v>
      </c>
      <c r="C1767" s="476"/>
      <c r="D1767" s="476"/>
      <c r="E1767" s="476"/>
      <c r="F1767" s="477"/>
    </row>
    <row r="1768" spans="1:6" ht="30" x14ac:dyDescent="0.25">
      <c r="A1768" s="116">
        <v>20</v>
      </c>
      <c r="B1768" s="478" t="s">
        <v>514</v>
      </c>
      <c r="C1768" s="479" t="s">
        <v>146</v>
      </c>
      <c r="D1768" s="480" t="s">
        <v>147</v>
      </c>
      <c r="E1768" s="481" t="s">
        <v>148</v>
      </c>
      <c r="F1768" s="482" t="s">
        <v>149</v>
      </c>
    </row>
    <row r="1769" spans="1:6" x14ac:dyDescent="0.25">
      <c r="B1769" s="136" t="s">
        <v>150</v>
      </c>
      <c r="C1769" s="137" t="s">
        <v>153</v>
      </c>
      <c r="D1769" s="138"/>
      <c r="E1769" s="139">
        <v>12.75</v>
      </c>
      <c r="F1769" s="140">
        <v>21.74</v>
      </c>
    </row>
    <row r="1770" spans="1:6" x14ac:dyDescent="0.25">
      <c r="B1770" s="136" t="s">
        <v>277</v>
      </c>
      <c r="C1770" s="137" t="s">
        <v>277</v>
      </c>
      <c r="D1770" s="138">
        <v>1</v>
      </c>
      <c r="E1770" s="139">
        <v>1.1199999999999999</v>
      </c>
      <c r="F1770" s="140">
        <v>0.36230000000000001</v>
      </c>
    </row>
    <row r="1771" spans="1:6" x14ac:dyDescent="0.25">
      <c r="B1771" s="136" t="s">
        <v>173</v>
      </c>
      <c r="C1771" s="141" t="s">
        <v>173</v>
      </c>
      <c r="D1771" s="142">
        <v>2</v>
      </c>
      <c r="E1771" s="139">
        <v>3.1520000000000001</v>
      </c>
      <c r="F1771" s="143">
        <v>4.3479999999999999</v>
      </c>
    </row>
    <row r="1772" spans="1:6" x14ac:dyDescent="0.25">
      <c r="B1772" s="136" t="s">
        <v>173</v>
      </c>
      <c r="C1772" s="141" t="s">
        <v>173</v>
      </c>
      <c r="D1772" s="142">
        <v>1</v>
      </c>
      <c r="E1772" s="139">
        <v>1.1819999999999999</v>
      </c>
      <c r="F1772" s="143">
        <v>4.3479999999999999</v>
      </c>
    </row>
    <row r="1773" spans="1:6" x14ac:dyDescent="0.25">
      <c r="B1773" s="136" t="s">
        <v>327</v>
      </c>
      <c r="C1773" s="141" t="s">
        <v>691</v>
      </c>
      <c r="D1773" s="142">
        <v>2</v>
      </c>
      <c r="E1773" s="139"/>
      <c r="F1773" s="140">
        <v>21.74</v>
      </c>
    </row>
    <row r="1774" spans="1:6" x14ac:dyDescent="0.25">
      <c r="B1774" s="136" t="s">
        <v>175</v>
      </c>
      <c r="C1774" s="141" t="s">
        <v>692</v>
      </c>
      <c r="D1774" s="142">
        <v>3</v>
      </c>
      <c r="E1774" s="139"/>
      <c r="F1774" s="140">
        <v>21.74</v>
      </c>
    </row>
    <row r="1775" spans="1:6" x14ac:dyDescent="0.25">
      <c r="B1775" s="136" t="s">
        <v>479</v>
      </c>
      <c r="C1775" s="141" t="s">
        <v>309</v>
      </c>
      <c r="D1775" s="142">
        <v>1</v>
      </c>
      <c r="E1775" s="139"/>
      <c r="F1775" s="143">
        <v>1.087</v>
      </c>
    </row>
    <row r="1776" spans="1:6" ht="15.75" thickBot="1" x14ac:dyDescent="0.3">
      <c r="B1776" s="393" t="s">
        <v>469</v>
      </c>
      <c r="C1776" s="180" t="s">
        <v>634</v>
      </c>
      <c r="D1776" s="170">
        <v>1</v>
      </c>
      <c r="E1776" s="185"/>
      <c r="F1776" s="181">
        <v>21.74</v>
      </c>
    </row>
    <row r="1777" spans="1:6" ht="15.75" thickBot="1" x14ac:dyDescent="0.3">
      <c r="D1777" s="121"/>
      <c r="E1777" s="122"/>
    </row>
    <row r="1778" spans="1:6" x14ac:dyDescent="0.25">
      <c r="B1778" s="475" t="s">
        <v>515</v>
      </c>
      <c r="C1778" s="476"/>
      <c r="D1778" s="476"/>
      <c r="E1778" s="476"/>
      <c r="F1778" s="477"/>
    </row>
    <row r="1779" spans="1:6" ht="30" x14ac:dyDescent="0.25">
      <c r="A1779" s="116">
        <v>21</v>
      </c>
      <c r="B1779" s="478" t="s">
        <v>516</v>
      </c>
      <c r="C1779" s="479" t="s">
        <v>146</v>
      </c>
      <c r="D1779" s="480" t="s">
        <v>147</v>
      </c>
      <c r="E1779" s="481" t="s">
        <v>148</v>
      </c>
      <c r="F1779" s="482" t="s">
        <v>149</v>
      </c>
    </row>
    <row r="1780" spans="1:6" x14ac:dyDescent="0.25">
      <c r="B1780" s="136" t="s">
        <v>150</v>
      </c>
      <c r="C1780" s="137" t="s">
        <v>153</v>
      </c>
      <c r="D1780" s="138"/>
      <c r="E1780" s="139">
        <v>6.8200000000000012</v>
      </c>
      <c r="F1780" s="140">
        <v>21.74</v>
      </c>
    </row>
    <row r="1781" spans="1:6" x14ac:dyDescent="0.25">
      <c r="B1781" s="136" t="s">
        <v>150</v>
      </c>
      <c r="C1781" s="137" t="s">
        <v>153</v>
      </c>
      <c r="D1781" s="138"/>
      <c r="E1781" s="139">
        <v>2.7</v>
      </c>
      <c r="F1781" s="140">
        <v>21.74</v>
      </c>
    </row>
    <row r="1782" spans="1:6" x14ac:dyDescent="0.25">
      <c r="B1782" s="136" t="s">
        <v>150</v>
      </c>
      <c r="C1782" s="137" t="s">
        <v>153</v>
      </c>
      <c r="D1782" s="138"/>
      <c r="E1782" s="139">
        <v>1.54</v>
      </c>
      <c r="F1782" s="140">
        <v>21.74</v>
      </c>
    </row>
    <row r="1783" spans="1:6" x14ac:dyDescent="0.25">
      <c r="B1783" s="136" t="s">
        <v>150</v>
      </c>
      <c r="C1783" s="137" t="s">
        <v>153</v>
      </c>
      <c r="D1783" s="142"/>
      <c r="E1783" s="139">
        <v>1.32</v>
      </c>
      <c r="F1783" s="140">
        <v>21.74</v>
      </c>
    </row>
    <row r="1784" spans="1:6" x14ac:dyDescent="0.25">
      <c r="B1784" s="136" t="s">
        <v>277</v>
      </c>
      <c r="C1784" s="137" t="s">
        <v>277</v>
      </c>
      <c r="D1784" s="142">
        <v>2</v>
      </c>
      <c r="E1784" s="139">
        <v>0.5</v>
      </c>
      <c r="F1784" s="140">
        <v>0.36230000000000001</v>
      </c>
    </row>
    <row r="1785" spans="1:6" x14ac:dyDescent="0.25">
      <c r="B1785" s="136" t="s">
        <v>277</v>
      </c>
      <c r="C1785" s="141" t="s">
        <v>277</v>
      </c>
      <c r="D1785" s="142">
        <v>1</v>
      </c>
      <c r="E1785" s="139">
        <v>1.87</v>
      </c>
      <c r="F1785" s="140">
        <v>0.36230000000000001</v>
      </c>
    </row>
    <row r="1786" spans="1:6" x14ac:dyDescent="0.25">
      <c r="B1786" s="136" t="s">
        <v>173</v>
      </c>
      <c r="C1786" s="141" t="s">
        <v>173</v>
      </c>
      <c r="D1786" s="142">
        <v>1</v>
      </c>
      <c r="E1786" s="139">
        <v>1.5760000000000001</v>
      </c>
      <c r="F1786" s="143">
        <v>4.3479999999999999</v>
      </c>
    </row>
    <row r="1787" spans="1:6" x14ac:dyDescent="0.25">
      <c r="B1787" s="136" t="s">
        <v>173</v>
      </c>
      <c r="C1787" s="141" t="s">
        <v>173</v>
      </c>
      <c r="D1787" s="142">
        <v>2</v>
      </c>
      <c r="E1787" s="139">
        <v>2.3639999999999999</v>
      </c>
      <c r="F1787" s="143">
        <v>4.3479999999999999</v>
      </c>
    </row>
    <row r="1788" spans="1:6" x14ac:dyDescent="0.25">
      <c r="B1788" s="136" t="s">
        <v>327</v>
      </c>
      <c r="C1788" s="141" t="s">
        <v>691</v>
      </c>
      <c r="D1788" s="142">
        <v>2</v>
      </c>
      <c r="E1788" s="139"/>
      <c r="F1788" s="140">
        <v>21.74</v>
      </c>
    </row>
    <row r="1789" spans="1:6" x14ac:dyDescent="0.25">
      <c r="B1789" s="136" t="s">
        <v>175</v>
      </c>
      <c r="C1789" s="141" t="s">
        <v>692</v>
      </c>
      <c r="D1789" s="142">
        <v>2</v>
      </c>
      <c r="E1789" s="139"/>
      <c r="F1789" s="140">
        <v>21.74</v>
      </c>
    </row>
    <row r="1790" spans="1:6" x14ac:dyDescent="0.25">
      <c r="B1790" s="136" t="s">
        <v>471</v>
      </c>
      <c r="C1790" s="141" t="s">
        <v>309</v>
      </c>
      <c r="D1790" s="142">
        <v>3</v>
      </c>
      <c r="E1790" s="139"/>
      <c r="F1790" s="143">
        <v>1.087</v>
      </c>
    </row>
    <row r="1791" spans="1:6" ht="15.75" thickBot="1" x14ac:dyDescent="0.3">
      <c r="B1791" s="393" t="s">
        <v>469</v>
      </c>
      <c r="C1791" s="180" t="s">
        <v>634</v>
      </c>
      <c r="D1791" s="170">
        <v>1</v>
      </c>
      <c r="E1791" s="185"/>
      <c r="F1791" s="181">
        <v>21.74</v>
      </c>
    </row>
    <row r="1792" spans="1:6" ht="15.75" thickBot="1" x14ac:dyDescent="0.3">
      <c r="D1792" s="121"/>
      <c r="E1792" s="122"/>
    </row>
    <row r="1793" spans="1:6" x14ac:dyDescent="0.25">
      <c r="B1793" s="475" t="s">
        <v>517</v>
      </c>
      <c r="C1793" s="476"/>
      <c r="D1793" s="476"/>
      <c r="E1793" s="476"/>
      <c r="F1793" s="477"/>
    </row>
    <row r="1794" spans="1:6" ht="30" x14ac:dyDescent="0.25">
      <c r="A1794" s="116">
        <v>22</v>
      </c>
      <c r="B1794" s="478" t="s">
        <v>518</v>
      </c>
      <c r="C1794" s="479" t="s">
        <v>146</v>
      </c>
      <c r="D1794" s="480" t="s">
        <v>147</v>
      </c>
      <c r="E1794" s="481" t="s">
        <v>148</v>
      </c>
      <c r="F1794" s="482" t="s">
        <v>149</v>
      </c>
    </row>
    <row r="1795" spans="1:6" x14ac:dyDescent="0.25">
      <c r="B1795" s="136" t="s">
        <v>150</v>
      </c>
      <c r="C1795" s="137" t="s">
        <v>153</v>
      </c>
      <c r="D1795" s="138"/>
      <c r="E1795" s="139">
        <v>3.18</v>
      </c>
      <c r="F1795" s="140">
        <v>21.74</v>
      </c>
    </row>
    <row r="1796" spans="1:6" x14ac:dyDescent="0.25">
      <c r="B1796" s="136" t="s">
        <v>277</v>
      </c>
      <c r="C1796" s="137" t="s">
        <v>277</v>
      </c>
      <c r="D1796" s="138">
        <v>1</v>
      </c>
      <c r="E1796" s="139">
        <v>2.3400000000000003</v>
      </c>
      <c r="F1796" s="140">
        <v>0.36230000000000001</v>
      </c>
    </row>
    <row r="1797" spans="1:6" x14ac:dyDescent="0.25">
      <c r="B1797" s="136" t="s">
        <v>277</v>
      </c>
      <c r="C1797" s="137" t="s">
        <v>277</v>
      </c>
      <c r="D1797" s="138">
        <v>1</v>
      </c>
      <c r="E1797" s="139">
        <v>0.25</v>
      </c>
      <c r="F1797" s="140">
        <v>0.36230000000000001</v>
      </c>
    </row>
    <row r="1798" spans="1:6" x14ac:dyDescent="0.25">
      <c r="B1798" s="136" t="s">
        <v>173</v>
      </c>
      <c r="C1798" s="141" t="s">
        <v>173</v>
      </c>
      <c r="D1798" s="142">
        <v>1</v>
      </c>
      <c r="E1798" s="139">
        <v>1.5760000000000001</v>
      </c>
      <c r="F1798" s="143">
        <v>4.3479999999999999</v>
      </c>
    </row>
    <row r="1799" spans="1:6" x14ac:dyDescent="0.25">
      <c r="B1799" s="136" t="s">
        <v>173</v>
      </c>
      <c r="C1799" s="141" t="s">
        <v>173</v>
      </c>
      <c r="D1799" s="142">
        <v>2</v>
      </c>
      <c r="E1799" s="139">
        <v>2.3639999999999999</v>
      </c>
      <c r="F1799" s="143">
        <v>4.3479999999999999</v>
      </c>
    </row>
    <row r="1800" spans="1:6" x14ac:dyDescent="0.25">
      <c r="B1800" s="136" t="s">
        <v>327</v>
      </c>
      <c r="C1800" s="141" t="s">
        <v>691</v>
      </c>
      <c r="D1800" s="142">
        <v>1</v>
      </c>
      <c r="E1800" s="139"/>
      <c r="F1800" s="140">
        <v>21.74</v>
      </c>
    </row>
    <row r="1801" spans="1:6" x14ac:dyDescent="0.25">
      <c r="B1801" s="136" t="s">
        <v>175</v>
      </c>
      <c r="C1801" s="141" t="s">
        <v>692</v>
      </c>
      <c r="D1801" s="142">
        <v>1</v>
      </c>
      <c r="E1801" s="139"/>
      <c r="F1801" s="140">
        <v>21.74</v>
      </c>
    </row>
    <row r="1802" spans="1:6" x14ac:dyDescent="0.25">
      <c r="B1802" s="144" t="s">
        <v>475</v>
      </c>
      <c r="C1802" s="138" t="s">
        <v>475</v>
      </c>
      <c r="D1802" s="142">
        <v>1</v>
      </c>
      <c r="E1802" s="139"/>
      <c r="F1802" s="143">
        <v>4.3479999999999999</v>
      </c>
    </row>
    <row r="1803" spans="1:6" x14ac:dyDescent="0.25">
      <c r="B1803" s="136" t="s">
        <v>471</v>
      </c>
      <c r="C1803" s="141" t="s">
        <v>309</v>
      </c>
      <c r="D1803" s="142">
        <v>3</v>
      </c>
      <c r="E1803" s="139"/>
      <c r="F1803" s="143">
        <v>1.087</v>
      </c>
    </row>
    <row r="1804" spans="1:6" ht="15.75" thickBot="1" x14ac:dyDescent="0.3">
      <c r="B1804" s="393" t="s">
        <v>469</v>
      </c>
      <c r="C1804" s="180" t="s">
        <v>634</v>
      </c>
      <c r="D1804" s="170">
        <v>1</v>
      </c>
      <c r="E1804" s="185"/>
      <c r="F1804" s="181">
        <v>21.74</v>
      </c>
    </row>
    <row r="1805" spans="1:6" x14ac:dyDescent="0.25">
      <c r="D1805" s="121"/>
      <c r="E1805" s="122"/>
    </row>
    <row r="1806" spans="1:6" ht="15.75" thickBot="1" x14ac:dyDescent="0.3">
      <c r="D1806" s="121"/>
      <c r="E1806" s="122"/>
    </row>
    <row r="1807" spans="1:6" x14ac:dyDescent="0.25">
      <c r="B1807" s="475" t="s">
        <v>519</v>
      </c>
      <c r="C1807" s="476"/>
      <c r="D1807" s="476"/>
      <c r="E1807" s="476"/>
      <c r="F1807" s="477"/>
    </row>
    <row r="1808" spans="1:6" ht="30" x14ac:dyDescent="0.25">
      <c r="A1808" s="116">
        <v>24</v>
      </c>
      <c r="B1808" s="478" t="s">
        <v>520</v>
      </c>
      <c r="C1808" s="479" t="s">
        <v>146</v>
      </c>
      <c r="D1808" s="480" t="s">
        <v>147</v>
      </c>
      <c r="E1808" s="481" t="s">
        <v>148</v>
      </c>
      <c r="F1808" s="482" t="s">
        <v>149</v>
      </c>
    </row>
    <row r="1809" spans="1:6" x14ac:dyDescent="0.25">
      <c r="B1809" s="136" t="s">
        <v>150</v>
      </c>
      <c r="C1809" s="137" t="s">
        <v>153</v>
      </c>
      <c r="D1809" s="138"/>
      <c r="E1809" s="139">
        <v>22.39</v>
      </c>
      <c r="F1809" s="140">
        <v>26.088000000000001</v>
      </c>
    </row>
    <row r="1810" spans="1:6" x14ac:dyDescent="0.25">
      <c r="B1810" s="136" t="s">
        <v>150</v>
      </c>
      <c r="C1810" s="137" t="s">
        <v>151</v>
      </c>
      <c r="D1810" s="138"/>
      <c r="E1810" s="139">
        <v>20.56</v>
      </c>
      <c r="F1810" s="140">
        <v>26.088000000000001</v>
      </c>
    </row>
    <row r="1811" spans="1:6" x14ac:dyDescent="0.25">
      <c r="B1811" s="136" t="s">
        <v>277</v>
      </c>
      <c r="C1811" s="137" t="s">
        <v>277</v>
      </c>
      <c r="D1811" s="138">
        <v>3</v>
      </c>
      <c r="E1811" s="139">
        <v>14.52</v>
      </c>
      <c r="F1811" s="140">
        <v>0.36230000000000001</v>
      </c>
    </row>
    <row r="1812" spans="1:6" x14ac:dyDescent="0.25">
      <c r="B1812" s="136" t="s">
        <v>173</v>
      </c>
      <c r="C1812" s="141" t="s">
        <v>173</v>
      </c>
      <c r="D1812" s="142">
        <v>1</v>
      </c>
      <c r="E1812" s="139">
        <v>3.94</v>
      </c>
      <c r="F1812" s="143">
        <v>4.3479999999999999</v>
      </c>
    </row>
    <row r="1813" spans="1:6" x14ac:dyDescent="0.25">
      <c r="B1813" s="136" t="s">
        <v>173</v>
      </c>
      <c r="C1813" s="141" t="s">
        <v>173</v>
      </c>
      <c r="D1813" s="142">
        <v>1</v>
      </c>
      <c r="E1813" s="139">
        <v>1.5760000000000001</v>
      </c>
      <c r="F1813" s="143">
        <v>4.3479999999999999</v>
      </c>
    </row>
    <row r="1814" spans="1:6" x14ac:dyDescent="0.25">
      <c r="B1814" s="136" t="s">
        <v>173</v>
      </c>
      <c r="C1814" s="141" t="s">
        <v>173</v>
      </c>
      <c r="D1814" s="142">
        <v>2</v>
      </c>
      <c r="E1814" s="139">
        <v>2.3639999999999999</v>
      </c>
      <c r="F1814" s="143">
        <v>4.3479999999999999</v>
      </c>
    </row>
    <row r="1815" spans="1:6" x14ac:dyDescent="0.25">
      <c r="B1815" s="136" t="s">
        <v>470</v>
      </c>
      <c r="C1815" s="141" t="s">
        <v>470</v>
      </c>
      <c r="D1815" s="142"/>
      <c r="E1815" s="139">
        <v>20</v>
      </c>
      <c r="F1815" s="143">
        <v>26.088000000000001</v>
      </c>
    </row>
    <row r="1816" spans="1:6" x14ac:dyDescent="0.25">
      <c r="B1816" s="136" t="s">
        <v>488</v>
      </c>
      <c r="C1816" s="141" t="s">
        <v>691</v>
      </c>
      <c r="D1816" s="142">
        <v>2</v>
      </c>
      <c r="E1816" s="139"/>
      <c r="F1816" s="140">
        <v>30.346</v>
      </c>
    </row>
    <row r="1817" spans="1:6" x14ac:dyDescent="0.25">
      <c r="B1817" s="136" t="s">
        <v>175</v>
      </c>
      <c r="C1817" s="141" t="s">
        <v>692</v>
      </c>
      <c r="D1817" s="142">
        <v>2</v>
      </c>
      <c r="E1817" s="139"/>
      <c r="F1817" s="140">
        <v>30.346</v>
      </c>
    </row>
    <row r="1818" spans="1:6" x14ac:dyDescent="0.25">
      <c r="B1818" s="136" t="s">
        <v>521</v>
      </c>
      <c r="C1818" s="483" t="s">
        <v>521</v>
      </c>
      <c r="D1818" s="142">
        <v>1</v>
      </c>
      <c r="E1818" s="139"/>
      <c r="F1818" s="143">
        <v>4.3479999999999999</v>
      </c>
    </row>
    <row r="1819" spans="1:6" x14ac:dyDescent="0.25">
      <c r="B1819" s="136" t="s">
        <v>471</v>
      </c>
      <c r="C1819" s="141" t="s">
        <v>309</v>
      </c>
      <c r="D1819" s="142">
        <v>4</v>
      </c>
      <c r="E1819" s="139"/>
      <c r="F1819" s="143">
        <v>1.087</v>
      </c>
    </row>
    <row r="1820" spans="1:6" ht="15.75" thickBot="1" x14ac:dyDescent="0.3">
      <c r="B1820" s="393" t="s">
        <v>469</v>
      </c>
      <c r="C1820" s="180" t="s">
        <v>634</v>
      </c>
      <c r="D1820" s="170">
        <v>3</v>
      </c>
      <c r="E1820" s="185"/>
      <c r="F1820" s="181">
        <v>26.088000000000001</v>
      </c>
    </row>
    <row r="1821" spans="1:6" ht="15.75" thickBot="1" x14ac:dyDescent="0.3">
      <c r="D1821" s="121"/>
      <c r="E1821" s="122"/>
    </row>
    <row r="1822" spans="1:6" x14ac:dyDescent="0.25">
      <c r="B1822" s="475" t="s">
        <v>522</v>
      </c>
      <c r="C1822" s="476"/>
      <c r="D1822" s="476"/>
      <c r="E1822" s="476"/>
      <c r="F1822" s="477"/>
    </row>
    <row r="1823" spans="1:6" ht="30" x14ac:dyDescent="0.25">
      <c r="A1823" s="116">
        <v>25</v>
      </c>
      <c r="B1823" s="478" t="s">
        <v>523</v>
      </c>
      <c r="C1823" s="479" t="s">
        <v>146</v>
      </c>
      <c r="D1823" s="480" t="s">
        <v>147</v>
      </c>
      <c r="E1823" s="481" t="s">
        <v>148</v>
      </c>
      <c r="F1823" s="482" t="s">
        <v>149</v>
      </c>
    </row>
    <row r="1824" spans="1:6" x14ac:dyDescent="0.25">
      <c r="B1824" s="136" t="s">
        <v>150</v>
      </c>
      <c r="C1824" s="137" t="s">
        <v>153</v>
      </c>
      <c r="D1824" s="138"/>
      <c r="E1824" s="139">
        <v>11.88</v>
      </c>
      <c r="F1824" s="140">
        <v>21.74</v>
      </c>
    </row>
    <row r="1825" spans="1:6" x14ac:dyDescent="0.25">
      <c r="B1825" s="136" t="s">
        <v>277</v>
      </c>
      <c r="C1825" s="137" t="s">
        <v>277</v>
      </c>
      <c r="D1825" s="138">
        <v>1</v>
      </c>
      <c r="E1825" s="139">
        <v>1.08</v>
      </c>
      <c r="F1825" s="140">
        <v>0.36</v>
      </c>
    </row>
    <row r="1826" spans="1:6" x14ac:dyDescent="0.25">
      <c r="B1826" s="136" t="s">
        <v>277</v>
      </c>
      <c r="C1826" s="137" t="s">
        <v>277</v>
      </c>
      <c r="D1826" s="138">
        <v>2</v>
      </c>
      <c r="E1826" s="139">
        <v>0.40500000000000003</v>
      </c>
      <c r="F1826" s="140">
        <v>0.36</v>
      </c>
    </row>
    <row r="1827" spans="1:6" x14ac:dyDescent="0.25">
      <c r="B1827" s="136" t="s">
        <v>173</v>
      </c>
      <c r="C1827" s="137" t="s">
        <v>173</v>
      </c>
      <c r="D1827" s="138">
        <v>1</v>
      </c>
      <c r="E1827" s="139">
        <v>1.9949999999999999</v>
      </c>
      <c r="F1827" s="140">
        <v>4.3479999999999999</v>
      </c>
    </row>
    <row r="1828" spans="1:6" x14ac:dyDescent="0.25">
      <c r="B1828" s="136" t="s">
        <v>173</v>
      </c>
      <c r="C1828" s="137" t="s">
        <v>173</v>
      </c>
      <c r="D1828" s="138">
        <v>1</v>
      </c>
      <c r="E1828" s="139">
        <v>1.75</v>
      </c>
      <c r="F1828" s="140">
        <v>4.3479999999999999</v>
      </c>
    </row>
    <row r="1829" spans="1:6" x14ac:dyDescent="0.25">
      <c r="B1829" s="136" t="s">
        <v>173</v>
      </c>
      <c r="C1829" s="137" t="s">
        <v>173</v>
      </c>
      <c r="D1829" s="138">
        <v>2</v>
      </c>
      <c r="E1829" s="139">
        <v>3</v>
      </c>
      <c r="F1829" s="140">
        <v>4.3479999999999999</v>
      </c>
    </row>
    <row r="1830" spans="1:6" x14ac:dyDescent="0.25">
      <c r="B1830" s="136" t="s">
        <v>327</v>
      </c>
      <c r="C1830" s="137" t="s">
        <v>691</v>
      </c>
      <c r="D1830" s="138">
        <v>1</v>
      </c>
      <c r="E1830" s="139"/>
      <c r="F1830" s="140">
        <v>21.74</v>
      </c>
    </row>
    <row r="1831" spans="1:6" x14ac:dyDescent="0.25">
      <c r="B1831" s="136" t="s">
        <v>175</v>
      </c>
      <c r="C1831" s="137" t="s">
        <v>692</v>
      </c>
      <c r="D1831" s="138">
        <v>1</v>
      </c>
      <c r="E1831" s="139"/>
      <c r="F1831" s="140">
        <v>21.74</v>
      </c>
    </row>
    <row r="1832" spans="1:6" x14ac:dyDescent="0.25">
      <c r="B1832" s="144" t="s">
        <v>328</v>
      </c>
      <c r="C1832" s="138" t="s">
        <v>328</v>
      </c>
      <c r="D1832" s="138">
        <v>1</v>
      </c>
      <c r="E1832" s="139"/>
      <c r="F1832" s="140">
        <v>21.74</v>
      </c>
    </row>
    <row r="1833" spans="1:6" x14ac:dyDescent="0.25">
      <c r="B1833" s="136" t="s">
        <v>471</v>
      </c>
      <c r="C1833" s="141" t="s">
        <v>309</v>
      </c>
      <c r="D1833" s="138">
        <v>3</v>
      </c>
      <c r="E1833" s="139"/>
      <c r="F1833" s="140">
        <v>1.0900000000000001</v>
      </c>
    </row>
    <row r="1834" spans="1:6" ht="15.75" thickBot="1" x14ac:dyDescent="0.3">
      <c r="B1834" s="393" t="s">
        <v>469</v>
      </c>
      <c r="C1834" s="180" t="s">
        <v>634</v>
      </c>
      <c r="D1834" s="170">
        <v>1</v>
      </c>
      <c r="E1834" s="185"/>
      <c r="F1834" s="181">
        <v>21.74</v>
      </c>
    </row>
    <row r="1835" spans="1:6" ht="15.75" thickBot="1" x14ac:dyDescent="0.3">
      <c r="D1835" s="121"/>
      <c r="E1835" s="122"/>
    </row>
    <row r="1836" spans="1:6" x14ac:dyDescent="0.25">
      <c r="B1836" s="475" t="s">
        <v>635</v>
      </c>
      <c r="C1836" s="476"/>
      <c r="D1836" s="476"/>
      <c r="E1836" s="476"/>
      <c r="F1836" s="477"/>
    </row>
    <row r="1837" spans="1:6" ht="30" x14ac:dyDescent="0.25">
      <c r="A1837" s="116">
        <v>26</v>
      </c>
      <c r="B1837" s="478" t="s">
        <v>677</v>
      </c>
      <c r="C1837" s="479" t="s">
        <v>146</v>
      </c>
      <c r="D1837" s="480" t="s">
        <v>147</v>
      </c>
      <c r="E1837" s="481" t="s">
        <v>636</v>
      </c>
      <c r="F1837" s="482" t="s">
        <v>149</v>
      </c>
    </row>
    <row r="1838" spans="1:6" x14ac:dyDescent="0.25">
      <c r="B1838" s="136" t="s">
        <v>150</v>
      </c>
      <c r="C1838" s="137" t="s">
        <v>151</v>
      </c>
      <c r="D1838" s="138"/>
      <c r="E1838" s="139">
        <v>81.52</v>
      </c>
      <c r="F1838" s="140">
        <v>21.74</v>
      </c>
    </row>
    <row r="1839" spans="1:6" x14ac:dyDescent="0.25">
      <c r="B1839" s="144" t="s">
        <v>277</v>
      </c>
      <c r="C1839" s="138" t="s">
        <v>277</v>
      </c>
      <c r="D1839" s="138">
        <v>3</v>
      </c>
      <c r="E1839" s="139">
        <v>16.36</v>
      </c>
      <c r="F1839" s="140">
        <v>0.36</v>
      </c>
    </row>
    <row r="1840" spans="1:6" x14ac:dyDescent="0.25">
      <c r="B1840" s="144" t="s">
        <v>678</v>
      </c>
      <c r="C1840" s="137" t="s">
        <v>173</v>
      </c>
      <c r="D1840" s="138">
        <v>11</v>
      </c>
      <c r="E1840" s="139">
        <v>17.329999999999998</v>
      </c>
      <c r="F1840" s="140">
        <v>21.74</v>
      </c>
    </row>
    <row r="1841" spans="1:6" x14ac:dyDescent="0.25">
      <c r="B1841" s="144" t="s">
        <v>679</v>
      </c>
      <c r="C1841" s="137" t="s">
        <v>173</v>
      </c>
      <c r="D1841" s="138">
        <v>11</v>
      </c>
      <c r="E1841" s="139">
        <v>17.329999999999998</v>
      </c>
      <c r="F1841" s="140">
        <v>1.087</v>
      </c>
    </row>
    <row r="1842" spans="1:6" x14ac:dyDescent="0.25">
      <c r="B1842" s="144" t="s">
        <v>470</v>
      </c>
      <c r="C1842" s="138" t="s">
        <v>470</v>
      </c>
      <c r="D1842" s="138"/>
      <c r="E1842" s="139">
        <v>49.97</v>
      </c>
      <c r="F1842" s="140">
        <v>26.088000000000001</v>
      </c>
    </row>
    <row r="1843" spans="1:6" x14ac:dyDescent="0.25">
      <c r="B1843" s="144" t="s">
        <v>327</v>
      </c>
      <c r="C1843" s="137" t="s">
        <v>691</v>
      </c>
      <c r="D1843" s="138">
        <v>4</v>
      </c>
      <c r="E1843" s="139"/>
      <c r="F1843" s="140">
        <v>21.74</v>
      </c>
    </row>
    <row r="1844" spans="1:6" x14ac:dyDescent="0.25">
      <c r="B1844" s="144" t="s">
        <v>175</v>
      </c>
      <c r="C1844" s="169" t="s">
        <v>692</v>
      </c>
      <c r="D1844" s="138">
        <v>4</v>
      </c>
      <c r="E1844" s="139"/>
      <c r="F1844" s="140">
        <v>21.74</v>
      </c>
    </row>
    <row r="1845" spans="1:6" x14ac:dyDescent="0.25">
      <c r="B1845" s="144" t="s">
        <v>328</v>
      </c>
      <c r="C1845" s="138" t="s">
        <v>328</v>
      </c>
      <c r="D1845" s="138">
        <v>1</v>
      </c>
      <c r="E1845" s="139"/>
      <c r="F1845" s="140">
        <v>21.74</v>
      </c>
    </row>
    <row r="1846" spans="1:6" ht="15.75" thickBot="1" x14ac:dyDescent="0.3">
      <c r="B1846" s="393" t="s">
        <v>469</v>
      </c>
      <c r="C1846" s="180" t="s">
        <v>634</v>
      </c>
      <c r="D1846" s="170">
        <v>5</v>
      </c>
      <c r="E1846" s="484"/>
      <c r="F1846" s="234">
        <v>21.74</v>
      </c>
    </row>
    <row r="1847" spans="1:6" ht="15.75" thickBot="1" x14ac:dyDescent="0.3">
      <c r="D1847" s="121"/>
      <c r="E1847" s="122"/>
    </row>
    <row r="1848" spans="1:6" x14ac:dyDescent="0.25">
      <c r="B1848" s="475" t="s">
        <v>680</v>
      </c>
      <c r="C1848" s="476"/>
      <c r="D1848" s="476"/>
      <c r="E1848" s="476"/>
      <c r="F1848" s="477"/>
    </row>
    <row r="1849" spans="1:6" ht="30" x14ac:dyDescent="0.25">
      <c r="A1849" s="116">
        <v>27</v>
      </c>
      <c r="B1849" s="478" t="s">
        <v>639</v>
      </c>
      <c r="C1849" s="479" t="s">
        <v>146</v>
      </c>
      <c r="D1849" s="480" t="s">
        <v>147</v>
      </c>
      <c r="E1849" s="481" t="s">
        <v>636</v>
      </c>
      <c r="F1849" s="482" t="s">
        <v>149</v>
      </c>
    </row>
    <row r="1850" spans="1:6" x14ac:dyDescent="0.25">
      <c r="B1850" s="411" t="s">
        <v>150</v>
      </c>
      <c r="C1850" s="137" t="s">
        <v>151</v>
      </c>
      <c r="D1850" s="485"/>
      <c r="E1850" s="139">
        <v>35.92</v>
      </c>
      <c r="F1850" s="225">
        <v>21.74</v>
      </c>
    </row>
    <row r="1851" spans="1:6" x14ac:dyDescent="0.25">
      <c r="B1851" s="144" t="s">
        <v>277</v>
      </c>
      <c r="C1851" s="138" t="s">
        <v>277</v>
      </c>
      <c r="D1851" s="138">
        <v>0</v>
      </c>
      <c r="E1851" s="139">
        <v>0</v>
      </c>
      <c r="F1851" s="225">
        <v>0.27174999999999999</v>
      </c>
    </row>
    <row r="1852" spans="1:6" x14ac:dyDescent="0.25">
      <c r="B1852" s="144" t="s">
        <v>277</v>
      </c>
      <c r="C1852" s="138" t="s">
        <v>277</v>
      </c>
      <c r="D1852" s="138">
        <v>6</v>
      </c>
      <c r="E1852" s="139">
        <v>2.16</v>
      </c>
      <c r="F1852" s="225">
        <v>0.27174999999999999</v>
      </c>
    </row>
    <row r="1853" spans="1:6" x14ac:dyDescent="0.25">
      <c r="B1853" s="144" t="s">
        <v>637</v>
      </c>
      <c r="C1853" s="137" t="s">
        <v>173</v>
      </c>
      <c r="D1853" s="138">
        <v>1</v>
      </c>
      <c r="E1853" s="139">
        <v>1.52</v>
      </c>
      <c r="F1853" s="225">
        <v>4.3479999999999999</v>
      </c>
    </row>
    <row r="1854" spans="1:6" x14ac:dyDescent="0.25">
      <c r="B1854" s="144" t="s">
        <v>638</v>
      </c>
      <c r="C1854" s="137" t="s">
        <v>173</v>
      </c>
      <c r="D1854" s="138">
        <v>1</v>
      </c>
      <c r="E1854" s="139">
        <v>1.52</v>
      </c>
      <c r="F1854" s="225">
        <v>4.3479999999999999</v>
      </c>
    </row>
    <row r="1855" spans="1:6" x14ac:dyDescent="0.25">
      <c r="B1855" s="144" t="s">
        <v>638</v>
      </c>
      <c r="C1855" s="137" t="s">
        <v>173</v>
      </c>
      <c r="D1855" s="138">
        <v>1</v>
      </c>
      <c r="E1855" s="139">
        <v>1.1399999999999999</v>
      </c>
      <c r="F1855" s="225">
        <v>4.3479999999999999</v>
      </c>
    </row>
    <row r="1856" spans="1:6" x14ac:dyDescent="0.25">
      <c r="B1856" s="144" t="s">
        <v>638</v>
      </c>
      <c r="C1856" s="137" t="s">
        <v>173</v>
      </c>
      <c r="D1856" s="138">
        <v>8</v>
      </c>
      <c r="E1856" s="139">
        <v>10.639999999999999</v>
      </c>
      <c r="F1856" s="225">
        <v>4.3479999999999999</v>
      </c>
    </row>
    <row r="1857" spans="1:6" x14ac:dyDescent="0.25">
      <c r="B1857" s="144" t="s">
        <v>470</v>
      </c>
      <c r="C1857" s="138" t="s">
        <v>470</v>
      </c>
      <c r="D1857" s="138"/>
      <c r="E1857" s="139">
        <v>32.840000000000003</v>
      </c>
      <c r="F1857" s="225">
        <v>21.74</v>
      </c>
    </row>
    <row r="1858" spans="1:6" x14ac:dyDescent="0.25">
      <c r="B1858" s="144" t="s">
        <v>525</v>
      </c>
      <c r="C1858" s="141" t="s">
        <v>691</v>
      </c>
      <c r="D1858" s="138">
        <v>3</v>
      </c>
      <c r="E1858" s="139"/>
      <c r="F1858" s="225">
        <v>21.74</v>
      </c>
    </row>
    <row r="1859" spans="1:6" x14ac:dyDescent="0.25">
      <c r="B1859" s="144" t="s">
        <v>175</v>
      </c>
      <c r="C1859" s="141" t="s">
        <v>692</v>
      </c>
      <c r="D1859" s="138">
        <v>4</v>
      </c>
      <c r="E1859" s="139"/>
      <c r="F1859" s="225">
        <v>21.74</v>
      </c>
    </row>
    <row r="1860" spans="1:6" x14ac:dyDescent="0.25">
      <c r="B1860" s="144" t="s">
        <v>328</v>
      </c>
      <c r="C1860" s="138" t="s">
        <v>328</v>
      </c>
      <c r="D1860" s="138">
        <v>0</v>
      </c>
      <c r="E1860" s="139"/>
      <c r="F1860" s="225">
        <v>21.74</v>
      </c>
    </row>
    <row r="1861" spans="1:6" x14ac:dyDescent="0.25">
      <c r="B1861" s="430" t="s">
        <v>471</v>
      </c>
      <c r="C1861" s="137" t="s">
        <v>309</v>
      </c>
      <c r="D1861" s="138">
        <v>4</v>
      </c>
      <c r="E1861" s="139"/>
      <c r="F1861" s="225">
        <v>1.087</v>
      </c>
    </row>
    <row r="1862" spans="1:6" ht="15.75" thickBot="1" x14ac:dyDescent="0.3">
      <c r="B1862" s="393" t="s">
        <v>469</v>
      </c>
      <c r="C1862" s="180" t="s">
        <v>634</v>
      </c>
      <c r="D1862" s="170">
        <v>2</v>
      </c>
      <c r="E1862" s="185"/>
      <c r="F1862" s="234">
        <v>21.74</v>
      </c>
    </row>
    <row r="1863" spans="1:6" ht="15.75" thickBot="1" x14ac:dyDescent="0.3">
      <c r="D1863" s="121"/>
      <c r="E1863" s="122"/>
    </row>
    <row r="1864" spans="1:6" x14ac:dyDescent="0.25">
      <c r="B1864" s="475" t="s">
        <v>522</v>
      </c>
      <c r="C1864" s="476"/>
      <c r="D1864" s="476"/>
      <c r="E1864" s="476"/>
      <c r="F1864" s="477"/>
    </row>
    <row r="1865" spans="1:6" ht="30" x14ac:dyDescent="0.25">
      <c r="A1865" s="116">
        <v>28</v>
      </c>
      <c r="B1865" s="478" t="s">
        <v>524</v>
      </c>
      <c r="C1865" s="479" t="s">
        <v>146</v>
      </c>
      <c r="D1865" s="480" t="s">
        <v>147</v>
      </c>
      <c r="E1865" s="481" t="s">
        <v>148</v>
      </c>
      <c r="F1865" s="482" t="s">
        <v>149</v>
      </c>
    </row>
    <row r="1866" spans="1:6" x14ac:dyDescent="0.25">
      <c r="B1866" s="486" t="s">
        <v>150</v>
      </c>
      <c r="C1866" s="137" t="s">
        <v>151</v>
      </c>
      <c r="D1866" s="138"/>
      <c r="E1866" s="139">
        <v>12.1</v>
      </c>
      <c r="F1866" s="140">
        <v>21.74</v>
      </c>
    </row>
    <row r="1867" spans="1:6" x14ac:dyDescent="0.25">
      <c r="B1867" s="486" t="s">
        <v>474</v>
      </c>
      <c r="C1867" s="487" t="s">
        <v>470</v>
      </c>
      <c r="D1867" s="138"/>
      <c r="E1867" s="139">
        <v>11</v>
      </c>
      <c r="F1867" s="140">
        <v>21.74</v>
      </c>
    </row>
    <row r="1868" spans="1:6" x14ac:dyDescent="0.25">
      <c r="B1868" s="486" t="s">
        <v>277</v>
      </c>
      <c r="C1868" s="487" t="s">
        <v>277</v>
      </c>
      <c r="D1868" s="138">
        <v>2</v>
      </c>
      <c r="E1868" s="139">
        <v>1.92</v>
      </c>
      <c r="F1868" s="140">
        <v>0.27200000000000002</v>
      </c>
    </row>
    <row r="1869" spans="1:6" x14ac:dyDescent="0.25">
      <c r="B1869" s="486" t="s">
        <v>173</v>
      </c>
      <c r="C1869" s="487" t="s">
        <v>173</v>
      </c>
      <c r="D1869" s="138">
        <v>5</v>
      </c>
      <c r="E1869" s="139">
        <v>1.8</v>
      </c>
      <c r="F1869" s="140">
        <v>4.3479999999999999</v>
      </c>
    </row>
    <row r="1870" spans="1:6" x14ac:dyDescent="0.25">
      <c r="B1870" s="486" t="s">
        <v>525</v>
      </c>
      <c r="C1870" s="169" t="s">
        <v>691</v>
      </c>
      <c r="D1870" s="138">
        <v>3</v>
      </c>
      <c r="E1870" s="139">
        <v>0</v>
      </c>
      <c r="F1870" s="140">
        <v>21.74</v>
      </c>
    </row>
    <row r="1871" spans="1:6" x14ac:dyDescent="0.25">
      <c r="B1871" s="486" t="s">
        <v>175</v>
      </c>
      <c r="C1871" s="169" t="s">
        <v>692</v>
      </c>
      <c r="D1871" s="138">
        <v>2</v>
      </c>
      <c r="E1871" s="139"/>
      <c r="F1871" s="140">
        <v>21.74</v>
      </c>
    </row>
    <row r="1872" spans="1:6" x14ac:dyDescent="0.25">
      <c r="B1872" s="486" t="s">
        <v>328</v>
      </c>
      <c r="C1872" s="138" t="s">
        <v>328</v>
      </c>
      <c r="D1872" s="138">
        <v>1</v>
      </c>
      <c r="E1872" s="139">
        <v>0</v>
      </c>
      <c r="F1872" s="140">
        <v>21.74</v>
      </c>
    </row>
    <row r="1873" spans="2:6" x14ac:dyDescent="0.25">
      <c r="B1873" s="486" t="s">
        <v>471</v>
      </c>
      <c r="C1873" s="137" t="s">
        <v>309</v>
      </c>
      <c r="D1873" s="138">
        <v>3</v>
      </c>
      <c r="E1873" s="139">
        <v>0</v>
      </c>
      <c r="F1873" s="140">
        <v>1.0900000000000001</v>
      </c>
    </row>
    <row r="1874" spans="2:6" ht="15.75" thickBot="1" x14ac:dyDescent="0.3">
      <c r="B1874" s="488" t="s">
        <v>469</v>
      </c>
      <c r="C1874" s="180" t="s">
        <v>634</v>
      </c>
      <c r="D1874" s="170">
        <v>3</v>
      </c>
      <c r="E1874" s="185">
        <v>0</v>
      </c>
      <c r="F1874" s="181">
        <v>21.74</v>
      </c>
    </row>
    <row r="1875" spans="2:6" x14ac:dyDescent="0.25">
      <c r="B1875" s="489"/>
      <c r="C1875" s="490"/>
      <c r="D1875" s="121"/>
      <c r="E1875" s="447"/>
      <c r="F1875" s="448"/>
    </row>
    <row r="1876" spans="2:6" x14ac:dyDescent="0.25">
      <c r="C1876" s="253"/>
      <c r="D1876" s="121"/>
      <c r="E1876" s="122"/>
    </row>
    <row r="1877" spans="2:6" ht="15.75" thickBot="1" x14ac:dyDescent="0.3">
      <c r="C1877" s="253"/>
      <c r="D1877" s="121"/>
      <c r="E1877" s="122"/>
    </row>
    <row r="1878" spans="2:6" ht="19.5" thickBot="1" x14ac:dyDescent="0.3">
      <c r="B1878" s="462" t="s">
        <v>526</v>
      </c>
      <c r="C1878" s="463"/>
      <c r="D1878" s="463"/>
      <c r="E1878" s="463"/>
      <c r="F1878" s="464"/>
    </row>
    <row r="1879" spans="2:6" ht="15.75" thickBot="1" x14ac:dyDescent="0.3">
      <c r="B1879" s="598" t="s">
        <v>527</v>
      </c>
      <c r="C1879" s="599"/>
      <c r="D1879" s="599"/>
      <c r="E1879" s="599"/>
      <c r="F1879" s="600"/>
    </row>
    <row r="1880" spans="2:6" ht="30.75" thickBot="1" x14ac:dyDescent="0.3">
      <c r="B1880" s="235" t="s">
        <v>528</v>
      </c>
      <c r="C1880" s="236" t="s">
        <v>146</v>
      </c>
      <c r="D1880" s="237" t="s">
        <v>147</v>
      </c>
      <c r="E1880" s="238" t="s">
        <v>148</v>
      </c>
      <c r="F1880" s="239" t="s">
        <v>149</v>
      </c>
    </row>
    <row r="1881" spans="2:6" x14ac:dyDescent="0.25">
      <c r="B1881" s="377" t="s">
        <v>529</v>
      </c>
      <c r="C1881" s="221" t="s">
        <v>151</v>
      </c>
      <c r="D1881" s="241"/>
      <c r="E1881" s="223">
        <v>5.5</v>
      </c>
      <c r="F1881" s="345">
        <v>21.74</v>
      </c>
    </row>
    <row r="1882" spans="2:6" x14ac:dyDescent="0.25">
      <c r="B1882" s="373" t="s">
        <v>530</v>
      </c>
      <c r="C1882" s="287" t="s">
        <v>151</v>
      </c>
      <c r="D1882" s="485"/>
      <c r="E1882" s="251">
        <v>5.5</v>
      </c>
      <c r="F1882" s="491">
        <v>1.087</v>
      </c>
    </row>
    <row r="1883" spans="2:6" x14ac:dyDescent="0.25">
      <c r="B1883" s="492" t="s">
        <v>531</v>
      </c>
      <c r="C1883" s="493" t="s">
        <v>173</v>
      </c>
      <c r="D1883" s="494">
        <v>1</v>
      </c>
      <c r="E1883" s="391">
        <v>3.2384999999999997</v>
      </c>
      <c r="F1883" s="143">
        <v>4.3479999999999999</v>
      </c>
    </row>
    <row r="1884" spans="2:6" ht="15.75" thickBot="1" x14ac:dyDescent="0.3">
      <c r="B1884" s="495" t="s">
        <v>532</v>
      </c>
      <c r="C1884" s="184" t="s">
        <v>532</v>
      </c>
      <c r="D1884" s="184"/>
      <c r="E1884" s="185">
        <v>16.23</v>
      </c>
      <c r="F1884" s="172">
        <v>0.182</v>
      </c>
    </row>
    <row r="1885" spans="2:6" ht="15.75" thickBot="1" x14ac:dyDescent="0.3">
      <c r="D1885" s="121"/>
      <c r="E1885" s="122"/>
    </row>
    <row r="1886" spans="2:6" ht="15.75" thickBot="1" x14ac:dyDescent="0.3">
      <c r="B1886" s="598" t="s">
        <v>527</v>
      </c>
      <c r="C1886" s="599"/>
      <c r="D1886" s="599"/>
      <c r="E1886" s="599"/>
      <c r="F1886" s="600"/>
    </row>
    <row r="1887" spans="2:6" ht="30.75" thickBot="1" x14ac:dyDescent="0.3">
      <c r="B1887" s="496" t="s">
        <v>533</v>
      </c>
      <c r="C1887" s="497" t="s">
        <v>146</v>
      </c>
      <c r="D1887" s="498" t="s">
        <v>147</v>
      </c>
      <c r="E1887" s="499" t="s">
        <v>148</v>
      </c>
      <c r="F1887" s="500" t="s">
        <v>149</v>
      </c>
    </row>
    <row r="1888" spans="2:6" x14ac:dyDescent="0.25">
      <c r="B1888" s="377" t="s">
        <v>150</v>
      </c>
      <c r="C1888" s="221" t="s">
        <v>151</v>
      </c>
      <c r="D1888" s="241"/>
      <c r="E1888" s="223">
        <v>3</v>
      </c>
      <c r="F1888" s="345">
        <v>21.74</v>
      </c>
    </row>
    <row r="1889" spans="2:6" ht="15.75" thickBot="1" x14ac:dyDescent="0.3">
      <c r="B1889" s="393" t="s">
        <v>534</v>
      </c>
      <c r="C1889" s="183" t="s">
        <v>173</v>
      </c>
      <c r="D1889" s="184">
        <v>1</v>
      </c>
      <c r="E1889" s="185">
        <v>1.6800000000000002</v>
      </c>
      <c r="F1889" s="172">
        <v>4.3479999999999999</v>
      </c>
    </row>
    <row r="1890" spans="2:6" ht="15.75" thickBot="1" x14ac:dyDescent="0.3">
      <c r="D1890" s="121"/>
      <c r="E1890" s="122"/>
    </row>
    <row r="1891" spans="2:6" ht="15.75" thickBot="1" x14ac:dyDescent="0.3">
      <c r="B1891" s="598" t="s">
        <v>527</v>
      </c>
      <c r="C1891" s="599"/>
      <c r="D1891" s="599"/>
      <c r="E1891" s="599"/>
      <c r="F1891" s="600"/>
    </row>
    <row r="1892" spans="2:6" ht="30.75" thickBot="1" x14ac:dyDescent="0.3">
      <c r="B1892" s="501" t="s">
        <v>535</v>
      </c>
      <c r="C1892" s="247" t="s">
        <v>146</v>
      </c>
      <c r="D1892" s="502" t="s">
        <v>147</v>
      </c>
      <c r="E1892" s="503" t="s">
        <v>148</v>
      </c>
      <c r="F1892" s="504" t="s">
        <v>149</v>
      </c>
    </row>
    <row r="1893" spans="2:6" x14ac:dyDescent="0.25">
      <c r="B1893" s="452" t="s">
        <v>150</v>
      </c>
      <c r="C1893" s="137" t="s">
        <v>151</v>
      </c>
      <c r="D1893" s="241"/>
      <c r="E1893" s="223">
        <v>3.7</v>
      </c>
      <c r="F1893" s="345">
        <v>21.74</v>
      </c>
    </row>
    <row r="1894" spans="2:6" x14ac:dyDescent="0.25">
      <c r="B1894" s="144" t="s">
        <v>534</v>
      </c>
      <c r="C1894" s="137" t="s">
        <v>173</v>
      </c>
      <c r="D1894" s="138">
        <v>1</v>
      </c>
      <c r="E1894" s="139">
        <v>1.6800000000000002</v>
      </c>
      <c r="F1894" s="143">
        <v>4.3479999999999999</v>
      </c>
    </row>
    <row r="1895" spans="2:6" x14ac:dyDescent="0.25">
      <c r="B1895" s="144" t="s">
        <v>329</v>
      </c>
      <c r="C1895" s="169" t="s">
        <v>692</v>
      </c>
      <c r="D1895" s="138">
        <v>1</v>
      </c>
      <c r="E1895" s="139"/>
      <c r="F1895" s="143">
        <v>21.74</v>
      </c>
    </row>
    <row r="1896" spans="2:6" ht="15.75" thickBot="1" x14ac:dyDescent="0.3">
      <c r="B1896" s="434" t="s">
        <v>474</v>
      </c>
      <c r="C1896" s="184" t="s">
        <v>470</v>
      </c>
      <c r="D1896" s="184"/>
      <c r="E1896" s="185">
        <v>19.71</v>
      </c>
      <c r="F1896" s="172">
        <v>2.1800000000000002</v>
      </c>
    </row>
    <row r="1897" spans="2:6" ht="15.75" thickBot="1" x14ac:dyDescent="0.3">
      <c r="D1897" s="121"/>
      <c r="E1897" s="122"/>
    </row>
    <row r="1898" spans="2:6" ht="15.75" thickBot="1" x14ac:dyDescent="0.3">
      <c r="B1898" s="598" t="s">
        <v>527</v>
      </c>
      <c r="C1898" s="599"/>
      <c r="D1898" s="599"/>
      <c r="E1898" s="599"/>
      <c r="F1898" s="600"/>
    </row>
    <row r="1899" spans="2:6" ht="30.75" thickBot="1" x14ac:dyDescent="0.3">
      <c r="B1899" s="246" t="s">
        <v>536</v>
      </c>
      <c r="C1899" s="247" t="s">
        <v>146</v>
      </c>
      <c r="D1899" s="248" t="s">
        <v>147</v>
      </c>
      <c r="E1899" s="249" t="s">
        <v>148</v>
      </c>
      <c r="F1899" s="250" t="s">
        <v>149</v>
      </c>
    </row>
    <row r="1900" spans="2:6" x14ac:dyDescent="0.25">
      <c r="B1900" s="411" t="s">
        <v>150</v>
      </c>
      <c r="C1900" s="137" t="s">
        <v>151</v>
      </c>
      <c r="D1900" s="485"/>
      <c r="E1900" s="223">
        <v>3.2</v>
      </c>
      <c r="F1900" s="491">
        <v>21.74</v>
      </c>
    </row>
    <row r="1901" spans="2:6" x14ac:dyDescent="0.25">
      <c r="B1901" s="411" t="s">
        <v>534</v>
      </c>
      <c r="C1901" s="137" t="s">
        <v>173</v>
      </c>
      <c r="D1901" s="485">
        <v>1</v>
      </c>
      <c r="E1901" s="139">
        <v>1.47</v>
      </c>
      <c r="F1901" s="491">
        <v>4.3479999999999999</v>
      </c>
    </row>
    <row r="1902" spans="2:6" x14ac:dyDescent="0.25">
      <c r="B1902" s="411" t="s">
        <v>525</v>
      </c>
      <c r="C1902" s="169" t="s">
        <v>691</v>
      </c>
      <c r="D1902" s="485">
        <v>1</v>
      </c>
      <c r="E1902" s="251"/>
      <c r="F1902" s="491">
        <v>21.74</v>
      </c>
    </row>
    <row r="1903" spans="2:6" x14ac:dyDescent="0.25">
      <c r="B1903" s="411" t="s">
        <v>474</v>
      </c>
      <c r="C1903" s="138" t="s">
        <v>470</v>
      </c>
      <c r="D1903" s="485"/>
      <c r="E1903" s="251">
        <v>15.84</v>
      </c>
      <c r="F1903" s="491">
        <v>21.74</v>
      </c>
    </row>
    <row r="1904" spans="2:6" x14ac:dyDescent="0.25">
      <c r="B1904" s="144" t="s">
        <v>239</v>
      </c>
      <c r="C1904" s="137" t="s">
        <v>239</v>
      </c>
      <c r="D1904" s="138">
        <v>1</v>
      </c>
      <c r="E1904" s="139"/>
      <c r="F1904" s="143">
        <v>21.74</v>
      </c>
    </row>
    <row r="1905" spans="2:6" ht="15.75" thickBot="1" x14ac:dyDescent="0.3">
      <c r="B1905" s="495" t="s">
        <v>469</v>
      </c>
      <c r="C1905" s="183" t="s">
        <v>634</v>
      </c>
      <c r="D1905" s="184">
        <v>1</v>
      </c>
      <c r="E1905" s="185"/>
      <c r="F1905" s="172">
        <v>21.74</v>
      </c>
    </row>
    <row r="1906" spans="2:6" ht="15.75" thickBot="1" x14ac:dyDescent="0.3">
      <c r="B1906" s="598" t="s">
        <v>527</v>
      </c>
      <c r="C1906" s="605"/>
      <c r="D1906" s="599"/>
      <c r="E1906" s="599"/>
      <c r="F1906" s="600"/>
    </row>
    <row r="1907" spans="2:6" ht="30.75" thickBot="1" x14ac:dyDescent="0.3">
      <c r="B1907" s="246" t="s">
        <v>537</v>
      </c>
      <c r="C1907" s="284" t="s">
        <v>146</v>
      </c>
      <c r="D1907" s="248" t="s">
        <v>147</v>
      </c>
      <c r="E1907" s="249" t="s">
        <v>148</v>
      </c>
      <c r="F1907" s="250" t="s">
        <v>149</v>
      </c>
    </row>
    <row r="1908" spans="2:6" x14ac:dyDescent="0.25">
      <c r="B1908" s="377" t="s">
        <v>150</v>
      </c>
      <c r="C1908" s="221" t="s">
        <v>151</v>
      </c>
      <c r="D1908" s="241"/>
      <c r="E1908" s="223">
        <v>4.5999999999999996</v>
      </c>
      <c r="F1908" s="345">
        <v>21.74</v>
      </c>
    </row>
    <row r="1909" spans="2:6" x14ac:dyDescent="0.25">
      <c r="B1909" s="373" t="s">
        <v>534</v>
      </c>
      <c r="C1909" s="287" t="s">
        <v>173</v>
      </c>
      <c r="D1909" s="485">
        <v>1</v>
      </c>
      <c r="E1909" s="139">
        <v>1.6800000000000002</v>
      </c>
      <c r="F1909" s="491">
        <v>4.3479999999999999</v>
      </c>
    </row>
    <row r="1910" spans="2:6" x14ac:dyDescent="0.25">
      <c r="B1910" s="411" t="s">
        <v>277</v>
      </c>
      <c r="C1910" s="137" t="s">
        <v>277</v>
      </c>
      <c r="D1910" s="485">
        <v>1</v>
      </c>
      <c r="E1910" s="139">
        <v>0.72</v>
      </c>
      <c r="F1910" s="491">
        <v>0.27</v>
      </c>
    </row>
    <row r="1911" spans="2:6" x14ac:dyDescent="0.25">
      <c r="B1911" s="411" t="s">
        <v>538</v>
      </c>
      <c r="C1911" s="169" t="s">
        <v>691</v>
      </c>
      <c r="D1911" s="485">
        <v>2</v>
      </c>
      <c r="E1911" s="251"/>
      <c r="F1911" s="491">
        <v>21.74</v>
      </c>
    </row>
    <row r="1912" spans="2:6" x14ac:dyDescent="0.25">
      <c r="B1912" s="411" t="s">
        <v>474</v>
      </c>
      <c r="C1912" s="138" t="s">
        <v>470</v>
      </c>
      <c r="D1912" s="485"/>
      <c r="E1912" s="251">
        <v>19.71</v>
      </c>
      <c r="F1912" s="491">
        <v>21.74</v>
      </c>
    </row>
    <row r="1913" spans="2:6" x14ac:dyDescent="0.25">
      <c r="B1913" s="144" t="s">
        <v>539</v>
      </c>
      <c r="C1913" s="138" t="s">
        <v>539</v>
      </c>
      <c r="D1913" s="138">
        <v>1</v>
      </c>
      <c r="E1913" s="139"/>
      <c r="F1913" s="143">
        <v>21.74</v>
      </c>
    </row>
    <row r="1914" spans="2:6" ht="15.75" thickBot="1" x14ac:dyDescent="0.3">
      <c r="B1914" s="179" t="s">
        <v>469</v>
      </c>
      <c r="C1914" s="183" t="s">
        <v>634</v>
      </c>
      <c r="D1914" s="184">
        <v>1</v>
      </c>
      <c r="E1914" s="185"/>
      <c r="F1914" s="172">
        <v>21.74</v>
      </c>
    </row>
    <row r="1915" spans="2:6" ht="15.75" thickBot="1" x14ac:dyDescent="0.3">
      <c r="D1915" s="121"/>
      <c r="E1915" s="122"/>
    </row>
    <row r="1916" spans="2:6" ht="15.75" thickBot="1" x14ac:dyDescent="0.3">
      <c r="B1916" s="598" t="s">
        <v>527</v>
      </c>
      <c r="C1916" s="599"/>
      <c r="D1916" s="599"/>
      <c r="E1916" s="599"/>
      <c r="F1916" s="600"/>
    </row>
    <row r="1917" spans="2:6" ht="30.75" thickBot="1" x14ac:dyDescent="0.3">
      <c r="B1917" s="246" t="s">
        <v>540</v>
      </c>
      <c r="C1917" s="284" t="s">
        <v>146</v>
      </c>
      <c r="D1917" s="248" t="s">
        <v>147</v>
      </c>
      <c r="E1917" s="249" t="s">
        <v>148</v>
      </c>
      <c r="F1917" s="250" t="s">
        <v>149</v>
      </c>
    </row>
    <row r="1918" spans="2:6" x14ac:dyDescent="0.25">
      <c r="B1918" s="220" t="s">
        <v>150</v>
      </c>
      <c r="C1918" s="221" t="s">
        <v>151</v>
      </c>
      <c r="D1918" s="241"/>
      <c r="E1918" s="223">
        <v>1</v>
      </c>
      <c r="F1918" s="345">
        <v>21.74</v>
      </c>
    </row>
    <row r="1919" spans="2:6" x14ac:dyDescent="0.25">
      <c r="B1919" s="162" t="s">
        <v>534</v>
      </c>
      <c r="C1919" s="137" t="s">
        <v>173</v>
      </c>
      <c r="D1919" s="138">
        <v>1</v>
      </c>
      <c r="E1919" s="391">
        <v>1.47</v>
      </c>
      <c r="F1919" s="143">
        <v>4.3479999999999999</v>
      </c>
    </row>
    <row r="1920" spans="2:6" x14ac:dyDescent="0.25">
      <c r="B1920" s="232" t="s">
        <v>541</v>
      </c>
      <c r="C1920" s="169" t="s">
        <v>692</v>
      </c>
      <c r="D1920" s="138">
        <v>1</v>
      </c>
      <c r="E1920" s="139"/>
      <c r="F1920" s="491">
        <v>21.74</v>
      </c>
    </row>
    <row r="1921" spans="2:6" x14ac:dyDescent="0.25">
      <c r="B1921" s="304" t="s">
        <v>542</v>
      </c>
      <c r="C1921" s="169" t="s">
        <v>470</v>
      </c>
      <c r="D1921" s="387"/>
      <c r="E1921" s="289">
        <v>8.8000000000000007</v>
      </c>
      <c r="F1921" s="143">
        <v>21.74</v>
      </c>
    </row>
    <row r="1922" spans="2:6" ht="15.75" thickBot="1" x14ac:dyDescent="0.3">
      <c r="B1922" s="182" t="s">
        <v>469</v>
      </c>
      <c r="C1922" s="183" t="s">
        <v>634</v>
      </c>
      <c r="D1922" s="184">
        <v>1</v>
      </c>
      <c r="E1922" s="185"/>
      <c r="F1922" s="505">
        <v>21.74</v>
      </c>
    </row>
    <row r="1923" spans="2:6" ht="15.75" thickBot="1" x14ac:dyDescent="0.3">
      <c r="D1923" s="121"/>
      <c r="E1923" s="122"/>
    </row>
    <row r="1924" spans="2:6" ht="15.75" thickBot="1" x14ac:dyDescent="0.3">
      <c r="B1924" s="598" t="s">
        <v>527</v>
      </c>
      <c r="C1924" s="599"/>
      <c r="D1924" s="599"/>
      <c r="E1924" s="599"/>
      <c r="F1924" s="600"/>
    </row>
    <row r="1925" spans="2:6" ht="30.75" thickBot="1" x14ac:dyDescent="0.3">
      <c r="B1925" s="246" t="s">
        <v>543</v>
      </c>
      <c r="C1925" s="284" t="s">
        <v>146</v>
      </c>
      <c r="D1925" s="248" t="s">
        <v>147</v>
      </c>
      <c r="E1925" s="249" t="s">
        <v>148</v>
      </c>
      <c r="F1925" s="250" t="s">
        <v>149</v>
      </c>
    </row>
    <row r="1926" spans="2:6" x14ac:dyDescent="0.25">
      <c r="B1926" s="220" t="s">
        <v>150</v>
      </c>
      <c r="C1926" s="221" t="s">
        <v>151</v>
      </c>
      <c r="D1926" s="241"/>
      <c r="E1926" s="223">
        <v>1</v>
      </c>
      <c r="F1926" s="345">
        <v>21.74</v>
      </c>
    </row>
    <row r="1927" spans="2:6" x14ac:dyDescent="0.25">
      <c r="B1927" s="162" t="s">
        <v>534</v>
      </c>
      <c r="C1927" s="137" t="s">
        <v>173</v>
      </c>
      <c r="D1927" s="138">
        <v>1</v>
      </c>
      <c r="E1927" s="391">
        <v>1.47</v>
      </c>
      <c r="F1927" s="143">
        <v>4.3479999999999999</v>
      </c>
    </row>
    <row r="1928" spans="2:6" x14ac:dyDescent="0.25">
      <c r="B1928" s="162" t="s">
        <v>541</v>
      </c>
      <c r="C1928" s="122" t="s">
        <v>692</v>
      </c>
      <c r="D1928" s="138">
        <v>1</v>
      </c>
      <c r="E1928" s="139"/>
      <c r="F1928" s="491">
        <v>21.74</v>
      </c>
    </row>
    <row r="1929" spans="2:6" x14ac:dyDescent="0.25">
      <c r="B1929" s="304" t="s">
        <v>542</v>
      </c>
      <c r="C1929" s="169" t="s">
        <v>470</v>
      </c>
      <c r="D1929" s="387"/>
      <c r="E1929" s="289">
        <v>8.8000000000000007</v>
      </c>
      <c r="F1929" s="143">
        <v>21.74</v>
      </c>
    </row>
    <row r="1930" spans="2:6" ht="15.75" thickBot="1" x14ac:dyDescent="0.3">
      <c r="B1930" s="182" t="s">
        <v>469</v>
      </c>
      <c r="C1930" s="183" t="s">
        <v>634</v>
      </c>
      <c r="D1930" s="184">
        <v>1</v>
      </c>
      <c r="E1930" s="185"/>
      <c r="F1930" s="505">
        <v>21.74</v>
      </c>
    </row>
    <row r="1931" spans="2:6" ht="15.75" thickBot="1" x14ac:dyDescent="0.3">
      <c r="D1931" s="121"/>
      <c r="E1931" s="122"/>
    </row>
    <row r="1932" spans="2:6" ht="15.75" thickBot="1" x14ac:dyDescent="0.3">
      <c r="B1932" s="598" t="s">
        <v>527</v>
      </c>
      <c r="C1932" s="599"/>
      <c r="D1932" s="599"/>
      <c r="E1932" s="599"/>
      <c r="F1932" s="600"/>
    </row>
    <row r="1933" spans="2:6" ht="30.75" thickBot="1" x14ac:dyDescent="0.3">
      <c r="B1933" s="235" t="s">
        <v>544</v>
      </c>
      <c r="C1933" s="236" t="s">
        <v>146</v>
      </c>
      <c r="D1933" s="237" t="s">
        <v>147</v>
      </c>
      <c r="E1933" s="238" t="s">
        <v>148</v>
      </c>
      <c r="F1933" s="239" t="s">
        <v>149</v>
      </c>
    </row>
    <row r="1934" spans="2:6" x14ac:dyDescent="0.25">
      <c r="B1934" s="220" t="s">
        <v>150</v>
      </c>
      <c r="C1934" s="221" t="s">
        <v>214</v>
      </c>
      <c r="D1934" s="241"/>
      <c r="E1934" s="223">
        <v>36.200000000000003</v>
      </c>
      <c r="F1934" s="345">
        <v>21.74</v>
      </c>
    </row>
    <row r="1935" spans="2:6" x14ac:dyDescent="0.25">
      <c r="B1935" s="162" t="s">
        <v>534</v>
      </c>
      <c r="C1935" s="137" t="s">
        <v>173</v>
      </c>
      <c r="D1935" s="138">
        <v>1</v>
      </c>
      <c r="E1935" s="139">
        <v>1.47</v>
      </c>
      <c r="F1935" s="143">
        <v>4.3479999999999999</v>
      </c>
    </row>
    <row r="1936" spans="2:6" x14ac:dyDescent="0.25">
      <c r="B1936" s="162" t="s">
        <v>534</v>
      </c>
      <c r="C1936" s="137" t="s">
        <v>173</v>
      </c>
      <c r="D1936" s="138">
        <v>1</v>
      </c>
      <c r="E1936" s="391">
        <v>1.8900000000000001</v>
      </c>
      <c r="F1936" s="143">
        <v>4.3479999999999999</v>
      </c>
    </row>
    <row r="1937" spans="2:6" x14ac:dyDescent="0.25">
      <c r="B1937" s="162" t="s">
        <v>158</v>
      </c>
      <c r="C1937" s="137" t="s">
        <v>309</v>
      </c>
      <c r="D1937" s="138">
        <v>3</v>
      </c>
      <c r="E1937" s="139"/>
      <c r="F1937" s="143">
        <v>1.0900000000000001</v>
      </c>
    </row>
    <row r="1938" spans="2:6" x14ac:dyDescent="0.25">
      <c r="B1938" s="162" t="s">
        <v>277</v>
      </c>
      <c r="C1938" s="137" t="s">
        <v>277</v>
      </c>
      <c r="D1938" s="138">
        <v>1</v>
      </c>
      <c r="E1938" s="139">
        <v>5.5</v>
      </c>
      <c r="F1938" s="491">
        <v>0.36230000000000001</v>
      </c>
    </row>
    <row r="1939" spans="2:6" x14ac:dyDescent="0.25">
      <c r="B1939" s="162" t="s">
        <v>545</v>
      </c>
      <c r="C1939" s="137" t="s">
        <v>554</v>
      </c>
      <c r="D1939" s="138">
        <v>4</v>
      </c>
      <c r="E1939" s="139"/>
      <c r="F1939" s="143">
        <v>10.87</v>
      </c>
    </row>
    <row r="1940" spans="2:6" x14ac:dyDescent="0.25">
      <c r="B1940" s="506" t="s">
        <v>546</v>
      </c>
      <c r="C1940" s="141" t="s">
        <v>691</v>
      </c>
      <c r="D1940" s="387">
        <v>1</v>
      </c>
      <c r="E1940" s="139"/>
      <c r="F1940" s="143">
        <v>21.74</v>
      </c>
    </row>
    <row r="1941" spans="2:6" x14ac:dyDescent="0.25">
      <c r="B1941" s="506" t="s">
        <v>547</v>
      </c>
      <c r="C1941" s="323" t="s">
        <v>337</v>
      </c>
      <c r="D1941" s="387">
        <v>1</v>
      </c>
      <c r="E1941" s="139"/>
      <c r="F1941" s="143">
        <v>1.0900000000000001</v>
      </c>
    </row>
    <row r="1942" spans="2:6" ht="15.75" thickBot="1" x14ac:dyDescent="0.3">
      <c r="B1942" s="182" t="s">
        <v>469</v>
      </c>
      <c r="C1942" s="183" t="s">
        <v>634</v>
      </c>
      <c r="D1942" s="184">
        <v>6</v>
      </c>
      <c r="E1942" s="396"/>
      <c r="F1942" s="505">
        <v>21.74</v>
      </c>
    </row>
    <row r="1943" spans="2:6" ht="15.75" thickBot="1" x14ac:dyDescent="0.3">
      <c r="D1943" s="121"/>
      <c r="E1943" s="122"/>
    </row>
    <row r="1944" spans="2:6" ht="15.75" thickBot="1" x14ac:dyDescent="0.3">
      <c r="B1944" s="507" t="s">
        <v>527</v>
      </c>
      <c r="C1944" s="508"/>
      <c r="D1944" s="509"/>
      <c r="E1944" s="510"/>
      <c r="F1944" s="511"/>
    </row>
    <row r="1945" spans="2:6" ht="30.75" thickBot="1" x14ac:dyDescent="0.3">
      <c r="B1945" s="235" t="s">
        <v>548</v>
      </c>
      <c r="C1945" s="236" t="s">
        <v>146</v>
      </c>
      <c r="D1945" s="237" t="s">
        <v>147</v>
      </c>
      <c r="E1945" s="238" t="s">
        <v>148</v>
      </c>
      <c r="F1945" s="239" t="s">
        <v>149</v>
      </c>
    </row>
    <row r="1946" spans="2:6" x14ac:dyDescent="0.25">
      <c r="B1946" s="220" t="s">
        <v>549</v>
      </c>
      <c r="C1946" s="221" t="s">
        <v>214</v>
      </c>
      <c r="D1946" s="241"/>
      <c r="E1946" s="333">
        <v>2.6</v>
      </c>
      <c r="F1946" s="345">
        <v>21.74</v>
      </c>
    </row>
    <row r="1947" spans="2:6" x14ac:dyDescent="0.25">
      <c r="B1947" s="162" t="s">
        <v>534</v>
      </c>
      <c r="C1947" s="137" t="s">
        <v>173</v>
      </c>
      <c r="D1947" s="138">
        <v>1</v>
      </c>
      <c r="E1947" s="139">
        <v>1.6800000000000002</v>
      </c>
      <c r="F1947" s="143">
        <v>4.3479999999999999</v>
      </c>
    </row>
    <row r="1948" spans="2:6" x14ac:dyDescent="0.25">
      <c r="B1948" s="162" t="s">
        <v>531</v>
      </c>
      <c r="C1948" s="137" t="s">
        <v>173</v>
      </c>
      <c r="D1948" s="138">
        <v>1</v>
      </c>
      <c r="E1948" s="391">
        <v>2.4750000000000001</v>
      </c>
      <c r="F1948" s="143">
        <v>0.36230000000000001</v>
      </c>
    </row>
    <row r="1949" spans="2:6" ht="15.75" thickBot="1" x14ac:dyDescent="0.3">
      <c r="B1949" s="182" t="s">
        <v>550</v>
      </c>
      <c r="C1949" s="183" t="s">
        <v>277</v>
      </c>
      <c r="D1949" s="184">
        <v>1</v>
      </c>
      <c r="E1949" s="185">
        <v>1</v>
      </c>
      <c r="F1949" s="172">
        <v>21.74</v>
      </c>
    </row>
    <row r="1950" spans="2:6" ht="15.75" thickBot="1" x14ac:dyDescent="0.3">
      <c r="D1950" s="121"/>
      <c r="E1950" s="122"/>
    </row>
    <row r="1951" spans="2:6" ht="15.75" thickBot="1" x14ac:dyDescent="0.3">
      <c r="B1951" s="598" t="s">
        <v>527</v>
      </c>
      <c r="C1951" s="599"/>
      <c r="D1951" s="599"/>
      <c r="E1951" s="599"/>
      <c r="F1951" s="600"/>
    </row>
    <row r="1952" spans="2:6" ht="30.75" thickBot="1" x14ac:dyDescent="0.3">
      <c r="B1952" s="235" t="s">
        <v>551</v>
      </c>
      <c r="C1952" s="236" t="s">
        <v>146</v>
      </c>
      <c r="D1952" s="237" t="s">
        <v>147</v>
      </c>
      <c r="E1952" s="238" t="s">
        <v>148</v>
      </c>
      <c r="F1952" s="239" t="s">
        <v>149</v>
      </c>
    </row>
    <row r="1953" spans="2:6" x14ac:dyDescent="0.25">
      <c r="B1953" s="220" t="s">
        <v>549</v>
      </c>
      <c r="C1953" s="221" t="s">
        <v>214</v>
      </c>
      <c r="D1953" s="241"/>
      <c r="E1953" s="223">
        <v>3.6</v>
      </c>
      <c r="F1953" s="345">
        <v>21.74</v>
      </c>
    </row>
    <row r="1954" spans="2:6" x14ac:dyDescent="0.25">
      <c r="B1954" s="162" t="s">
        <v>534</v>
      </c>
      <c r="C1954" s="137" t="s">
        <v>173</v>
      </c>
      <c r="D1954" s="138">
        <v>1</v>
      </c>
      <c r="E1954" s="391">
        <v>1.6800000000000002</v>
      </c>
      <c r="F1954" s="143">
        <v>4.3479999999999999</v>
      </c>
    </row>
    <row r="1955" spans="2:6" x14ac:dyDescent="0.25">
      <c r="B1955" s="162" t="s">
        <v>552</v>
      </c>
      <c r="C1955" s="137" t="s">
        <v>309</v>
      </c>
      <c r="D1955" s="138">
        <v>1</v>
      </c>
      <c r="E1955" s="139"/>
      <c r="F1955" s="491">
        <v>1.0900000000000001</v>
      </c>
    </row>
    <row r="1956" spans="2:6" x14ac:dyDescent="0.25">
      <c r="B1956" s="162" t="s">
        <v>553</v>
      </c>
      <c r="C1956" s="137" t="s">
        <v>277</v>
      </c>
      <c r="D1956" s="138">
        <v>1</v>
      </c>
      <c r="E1956" s="391">
        <v>3.3824999999999998</v>
      </c>
      <c r="F1956" s="143">
        <v>0.36230000000000001</v>
      </c>
    </row>
    <row r="1957" spans="2:6" x14ac:dyDescent="0.25">
      <c r="B1957" s="162" t="s">
        <v>550</v>
      </c>
      <c r="C1957" s="137" t="s">
        <v>277</v>
      </c>
      <c r="D1957" s="138">
        <v>1</v>
      </c>
      <c r="E1957" s="139"/>
      <c r="F1957" s="491">
        <v>21.74</v>
      </c>
    </row>
    <row r="1958" spans="2:6" x14ac:dyDescent="0.25">
      <c r="B1958" s="506" t="s">
        <v>554</v>
      </c>
      <c r="C1958" s="323" t="s">
        <v>554</v>
      </c>
      <c r="D1958" s="387">
        <v>1</v>
      </c>
      <c r="E1958" s="289"/>
      <c r="F1958" s="143">
        <v>10.87</v>
      </c>
    </row>
    <row r="1959" spans="2:6" ht="15.75" thickBot="1" x14ac:dyDescent="0.3">
      <c r="B1959" s="182" t="s">
        <v>469</v>
      </c>
      <c r="C1959" s="183" t="s">
        <v>634</v>
      </c>
      <c r="D1959" s="184">
        <v>1</v>
      </c>
      <c r="E1959" s="185"/>
      <c r="F1959" s="505">
        <v>21.74</v>
      </c>
    </row>
    <row r="1960" spans="2:6" ht="15.75" thickBot="1" x14ac:dyDescent="0.3">
      <c r="D1960" s="121"/>
      <c r="E1960" s="122"/>
    </row>
    <row r="1961" spans="2:6" ht="15.75" thickBot="1" x14ac:dyDescent="0.3">
      <c r="B1961" s="598" t="s">
        <v>527</v>
      </c>
      <c r="C1961" s="599"/>
      <c r="D1961" s="599"/>
      <c r="E1961" s="599"/>
      <c r="F1961" s="600"/>
    </row>
    <row r="1962" spans="2:6" ht="30.75" thickBot="1" x14ac:dyDescent="0.3">
      <c r="B1962" s="235" t="s">
        <v>555</v>
      </c>
      <c r="C1962" s="236" t="s">
        <v>146</v>
      </c>
      <c r="D1962" s="237" t="s">
        <v>147</v>
      </c>
      <c r="E1962" s="238" t="s">
        <v>148</v>
      </c>
      <c r="F1962" s="239" t="s">
        <v>149</v>
      </c>
    </row>
    <row r="1963" spans="2:6" x14ac:dyDescent="0.25">
      <c r="B1963" s="220" t="s">
        <v>150</v>
      </c>
      <c r="C1963" s="221" t="s">
        <v>214</v>
      </c>
      <c r="D1963" s="241"/>
      <c r="E1963" s="223">
        <v>9.1999999999999993</v>
      </c>
      <c r="F1963" s="345">
        <v>21.74</v>
      </c>
    </row>
    <row r="1964" spans="2:6" x14ac:dyDescent="0.25">
      <c r="B1964" s="232" t="s">
        <v>534</v>
      </c>
      <c r="C1964" s="137" t="s">
        <v>173</v>
      </c>
      <c r="D1964" s="138">
        <v>1</v>
      </c>
      <c r="E1964" s="139">
        <v>1.6800000000000002</v>
      </c>
      <c r="F1964" s="143">
        <v>4.3479999999999999</v>
      </c>
    </row>
    <row r="1965" spans="2:6" x14ac:dyDescent="0.25">
      <c r="B1965" s="232" t="s">
        <v>531</v>
      </c>
      <c r="C1965" s="137" t="s">
        <v>173</v>
      </c>
      <c r="D1965" s="138">
        <v>1</v>
      </c>
      <c r="E1965" s="139">
        <v>2.4750000000000001</v>
      </c>
      <c r="F1965" s="491">
        <v>0.36230000000000001</v>
      </c>
    </row>
    <row r="1966" spans="2:6" x14ac:dyDescent="0.25">
      <c r="B1966" s="232" t="s">
        <v>553</v>
      </c>
      <c r="C1966" s="137" t="s">
        <v>277</v>
      </c>
      <c r="D1966" s="138">
        <v>1</v>
      </c>
      <c r="E1966" s="139">
        <v>2.8050000000000002</v>
      </c>
      <c r="F1966" s="491">
        <v>0.36230000000000001</v>
      </c>
    </row>
    <row r="1967" spans="2:6" x14ac:dyDescent="0.25">
      <c r="B1967" s="232" t="s">
        <v>309</v>
      </c>
      <c r="C1967" s="169" t="s">
        <v>309</v>
      </c>
      <c r="D1967" s="138">
        <v>1</v>
      </c>
      <c r="E1967" s="139"/>
      <c r="F1967" s="143">
        <v>1.0900000000000001</v>
      </c>
    </row>
    <row r="1968" spans="2:6" x14ac:dyDescent="0.25">
      <c r="B1968" s="232" t="s">
        <v>554</v>
      </c>
      <c r="C1968" s="169" t="s">
        <v>554</v>
      </c>
      <c r="D1968" s="138">
        <v>1</v>
      </c>
      <c r="E1968" s="139"/>
      <c r="F1968" s="491">
        <v>10.87</v>
      </c>
    </row>
    <row r="1969" spans="2:6" ht="15.75" thickBot="1" x14ac:dyDescent="0.3">
      <c r="B1969" s="182" t="s">
        <v>469</v>
      </c>
      <c r="C1969" s="183" t="s">
        <v>634</v>
      </c>
      <c r="D1969" s="184">
        <v>1</v>
      </c>
      <c r="E1969" s="185"/>
      <c r="F1969" s="172">
        <v>21.74</v>
      </c>
    </row>
    <row r="1970" spans="2:6" ht="15.75" thickBot="1" x14ac:dyDescent="0.3">
      <c r="D1970" s="121"/>
      <c r="E1970" s="122"/>
    </row>
    <row r="1971" spans="2:6" ht="15.75" thickBot="1" x14ac:dyDescent="0.3">
      <c r="B1971" s="598" t="s">
        <v>527</v>
      </c>
      <c r="C1971" s="599"/>
      <c r="D1971" s="599"/>
      <c r="E1971" s="599"/>
      <c r="F1971" s="600"/>
    </row>
    <row r="1972" spans="2:6" ht="30.75" thickBot="1" x14ac:dyDescent="0.3">
      <c r="B1972" s="235" t="s">
        <v>556</v>
      </c>
      <c r="C1972" s="236" t="s">
        <v>146</v>
      </c>
      <c r="D1972" s="237" t="s">
        <v>147</v>
      </c>
      <c r="E1972" s="238" t="s">
        <v>148</v>
      </c>
      <c r="F1972" s="239" t="s">
        <v>149</v>
      </c>
    </row>
    <row r="1973" spans="2:6" x14ac:dyDescent="0.25">
      <c r="B1973" s="377" t="s">
        <v>150</v>
      </c>
      <c r="C1973" s="221" t="s">
        <v>214</v>
      </c>
      <c r="D1973" s="241"/>
      <c r="E1973" s="223">
        <v>8.4</v>
      </c>
      <c r="F1973" s="345">
        <v>21.74</v>
      </c>
    </row>
    <row r="1974" spans="2:6" ht="15.75" thickBot="1" x14ac:dyDescent="0.3">
      <c r="B1974" s="393" t="s">
        <v>534</v>
      </c>
      <c r="C1974" s="183" t="s">
        <v>173</v>
      </c>
      <c r="D1974" s="184">
        <v>1</v>
      </c>
      <c r="E1974" s="396">
        <v>1.8900000000000001</v>
      </c>
      <c r="F1974" s="172">
        <v>4.3479999999999999</v>
      </c>
    </row>
    <row r="1975" spans="2:6" ht="15.75" thickBot="1" x14ac:dyDescent="0.3">
      <c r="D1975" s="121"/>
      <c r="E1975" s="122"/>
    </row>
    <row r="1976" spans="2:6" ht="15.75" thickBot="1" x14ac:dyDescent="0.3">
      <c r="B1976" s="296" t="s">
        <v>527</v>
      </c>
      <c r="C1976" s="437"/>
      <c r="D1976" s="437"/>
      <c r="E1976" s="437"/>
      <c r="F1976" s="438"/>
    </row>
    <row r="1977" spans="2:6" ht="30.75" thickBot="1" x14ac:dyDescent="0.3">
      <c r="B1977" s="496" t="s">
        <v>557</v>
      </c>
      <c r="C1977" s="497" t="s">
        <v>146</v>
      </c>
      <c r="D1977" s="498" t="s">
        <v>147</v>
      </c>
      <c r="E1977" s="499" t="s">
        <v>148</v>
      </c>
      <c r="F1977" s="500" t="s">
        <v>149</v>
      </c>
    </row>
    <row r="1978" spans="2:6" x14ac:dyDescent="0.25">
      <c r="B1978" s="377" t="s">
        <v>150</v>
      </c>
      <c r="C1978" s="221" t="s">
        <v>214</v>
      </c>
      <c r="D1978" s="241"/>
      <c r="E1978" s="223">
        <v>12.2</v>
      </c>
      <c r="F1978" s="224">
        <v>21.74</v>
      </c>
    </row>
    <row r="1979" spans="2:6" x14ac:dyDescent="0.25">
      <c r="B1979" s="136" t="s">
        <v>558</v>
      </c>
      <c r="C1979" s="323" t="s">
        <v>173</v>
      </c>
      <c r="D1979" s="138">
        <v>1</v>
      </c>
      <c r="E1979" s="139">
        <v>1.7680000000000002</v>
      </c>
      <c r="F1979" s="143">
        <v>0.27</v>
      </c>
    </row>
    <row r="1980" spans="2:6" x14ac:dyDescent="0.25">
      <c r="B1980" s="144" t="s">
        <v>309</v>
      </c>
      <c r="C1980" s="138" t="s">
        <v>309</v>
      </c>
      <c r="D1980" s="138">
        <v>1</v>
      </c>
      <c r="E1980" s="139"/>
      <c r="F1980" s="143">
        <v>1.0900000000000001</v>
      </c>
    </row>
    <row r="1981" spans="2:6" ht="15.75" thickBot="1" x14ac:dyDescent="0.3">
      <c r="B1981" s="393" t="s">
        <v>469</v>
      </c>
      <c r="C1981" s="183" t="s">
        <v>634</v>
      </c>
      <c r="D1981" s="184">
        <v>1</v>
      </c>
      <c r="E1981" s="185"/>
      <c r="F1981" s="172">
        <v>21.74</v>
      </c>
    </row>
    <row r="1982" spans="2:6" ht="15.75" thickBot="1" x14ac:dyDescent="0.3">
      <c r="D1982" s="121"/>
      <c r="E1982" s="122"/>
    </row>
    <row r="1983" spans="2:6" ht="15.75" thickBot="1" x14ac:dyDescent="0.3">
      <c r="B1983" s="598" t="s">
        <v>527</v>
      </c>
      <c r="C1983" s="599"/>
      <c r="D1983" s="599"/>
      <c r="E1983" s="599"/>
      <c r="F1983" s="600"/>
    </row>
    <row r="1984" spans="2:6" ht="30.75" thickBot="1" x14ac:dyDescent="0.3">
      <c r="B1984" s="246" t="s">
        <v>559</v>
      </c>
      <c r="C1984" s="284" t="s">
        <v>146</v>
      </c>
      <c r="D1984" s="248" t="s">
        <v>147</v>
      </c>
      <c r="E1984" s="249" t="s">
        <v>148</v>
      </c>
      <c r="F1984" s="250" t="s">
        <v>149</v>
      </c>
    </row>
    <row r="1985" spans="2:6" x14ac:dyDescent="0.25">
      <c r="B1985" s="220" t="s">
        <v>150</v>
      </c>
      <c r="C1985" s="240" t="s">
        <v>151</v>
      </c>
      <c r="D1985" s="222"/>
      <c r="E1985" s="223">
        <v>1.3</v>
      </c>
      <c r="F1985" s="224">
        <v>21.74</v>
      </c>
    </row>
    <row r="1986" spans="2:6" x14ac:dyDescent="0.25">
      <c r="B1986" s="162" t="s">
        <v>534</v>
      </c>
      <c r="C1986" s="323" t="s">
        <v>173</v>
      </c>
      <c r="D1986" s="138">
        <v>1</v>
      </c>
      <c r="E1986" s="391">
        <v>1.47</v>
      </c>
      <c r="F1986" s="225">
        <v>4.3479999999999999</v>
      </c>
    </row>
    <row r="1987" spans="2:6" x14ac:dyDescent="0.25">
      <c r="B1987" s="232" t="s">
        <v>474</v>
      </c>
      <c r="C1987" s="169" t="s">
        <v>470</v>
      </c>
      <c r="D1987" s="138"/>
      <c r="E1987" s="139">
        <v>10.119999999999999</v>
      </c>
      <c r="F1987" s="225">
        <v>21.74</v>
      </c>
    </row>
    <row r="1988" spans="2:6" x14ac:dyDescent="0.25">
      <c r="B1988" s="162" t="s">
        <v>327</v>
      </c>
      <c r="C1988" s="512" t="s">
        <v>691</v>
      </c>
      <c r="D1988" s="138">
        <v>1</v>
      </c>
      <c r="E1988" s="139"/>
      <c r="F1988" s="225">
        <v>21.74</v>
      </c>
    </row>
    <row r="1989" spans="2:6" ht="15.75" thickBot="1" x14ac:dyDescent="0.3">
      <c r="B1989" s="513" t="s">
        <v>469</v>
      </c>
      <c r="C1989" s="514" t="s">
        <v>634</v>
      </c>
      <c r="D1989" s="515">
        <v>1</v>
      </c>
      <c r="E1989" s="516"/>
      <c r="F1989" s="363">
        <v>21.74</v>
      </c>
    </row>
    <row r="1990" spans="2:6" ht="15.75" thickBot="1" x14ac:dyDescent="0.3">
      <c r="D1990" s="121"/>
      <c r="E1990" s="122"/>
    </row>
    <row r="1991" spans="2:6" ht="15.75" thickBot="1" x14ac:dyDescent="0.3">
      <c r="B1991" s="598" t="s">
        <v>527</v>
      </c>
      <c r="C1991" s="599"/>
      <c r="D1991" s="599"/>
      <c r="E1991" s="599"/>
      <c r="F1991" s="600"/>
    </row>
    <row r="1992" spans="2:6" ht="30.75" thickBot="1" x14ac:dyDescent="0.3">
      <c r="B1992" s="246" t="s">
        <v>560</v>
      </c>
      <c r="C1992" s="284" t="s">
        <v>146</v>
      </c>
      <c r="D1992" s="248" t="s">
        <v>147</v>
      </c>
      <c r="E1992" s="249" t="s">
        <v>148</v>
      </c>
      <c r="F1992" s="250" t="s">
        <v>149</v>
      </c>
    </row>
    <row r="1993" spans="2:6" x14ac:dyDescent="0.25">
      <c r="B1993" s="220" t="s">
        <v>150</v>
      </c>
      <c r="C1993" s="240" t="s">
        <v>151</v>
      </c>
      <c r="D1993" s="222"/>
      <c r="E1993" s="223">
        <v>1.4</v>
      </c>
      <c r="F1993" s="224">
        <v>21.74</v>
      </c>
    </row>
    <row r="1994" spans="2:6" x14ac:dyDescent="0.25">
      <c r="B1994" s="162" t="s">
        <v>534</v>
      </c>
      <c r="C1994" s="323" t="s">
        <v>173</v>
      </c>
      <c r="D1994" s="138">
        <v>1</v>
      </c>
      <c r="E1994" s="391">
        <v>1.47</v>
      </c>
      <c r="F1994" s="225">
        <v>4.3479999999999999</v>
      </c>
    </row>
    <row r="1995" spans="2:6" x14ac:dyDescent="0.25">
      <c r="B1995" s="232" t="s">
        <v>474</v>
      </c>
      <c r="C1995" s="169" t="s">
        <v>470</v>
      </c>
      <c r="D1995" s="138"/>
      <c r="E1995" s="139">
        <v>10.56</v>
      </c>
      <c r="F1995" s="225">
        <v>21.74</v>
      </c>
    </row>
    <row r="1996" spans="2:6" ht="15.75" thickBot="1" x14ac:dyDescent="0.3">
      <c r="B1996" s="182" t="s">
        <v>541</v>
      </c>
      <c r="C1996" s="291" t="s">
        <v>692</v>
      </c>
      <c r="D1996" s="184">
        <v>1</v>
      </c>
      <c r="E1996" s="185"/>
      <c r="F1996" s="234">
        <v>21.74</v>
      </c>
    </row>
    <row r="1997" spans="2:6" ht="15.75" thickBot="1" x14ac:dyDescent="0.3">
      <c r="D1997" s="121"/>
      <c r="E1997" s="122"/>
    </row>
    <row r="1998" spans="2:6" ht="15.75" thickBot="1" x14ac:dyDescent="0.3">
      <c r="B1998" s="598" t="s">
        <v>527</v>
      </c>
      <c r="C1998" s="599"/>
      <c r="D1998" s="599"/>
      <c r="E1998" s="599"/>
      <c r="F1998" s="600"/>
    </row>
    <row r="1999" spans="2:6" ht="30.75" thickBot="1" x14ac:dyDescent="0.3">
      <c r="B1999" s="496" t="s">
        <v>561</v>
      </c>
      <c r="C1999" s="497" t="s">
        <v>146</v>
      </c>
      <c r="D1999" s="498" t="s">
        <v>147</v>
      </c>
      <c r="E1999" s="499" t="s">
        <v>148</v>
      </c>
      <c r="F1999" s="500" t="s">
        <v>149</v>
      </c>
    </row>
    <row r="2000" spans="2:6" x14ac:dyDescent="0.25">
      <c r="B2000" s="377" t="s">
        <v>150</v>
      </c>
      <c r="C2000" s="221" t="s">
        <v>153</v>
      </c>
      <c r="D2000" s="241"/>
      <c r="E2000" s="223">
        <v>3.2</v>
      </c>
      <c r="F2000" s="224">
        <v>21.74</v>
      </c>
    </row>
    <row r="2001" spans="2:6" x14ac:dyDescent="0.25">
      <c r="B2001" s="144" t="s">
        <v>562</v>
      </c>
      <c r="C2001" s="137" t="s">
        <v>173</v>
      </c>
      <c r="D2001" s="138">
        <v>1</v>
      </c>
      <c r="E2001" s="139"/>
      <c r="F2001" s="143">
        <v>21.74</v>
      </c>
    </row>
    <row r="2002" spans="2:6" ht="15.75" thickBot="1" x14ac:dyDescent="0.3">
      <c r="B2002" s="434" t="s">
        <v>157</v>
      </c>
      <c r="C2002" s="291" t="s">
        <v>470</v>
      </c>
      <c r="D2002" s="184"/>
      <c r="E2002" s="185"/>
      <c r="F2002" s="172">
        <v>1.0900000000000001</v>
      </c>
    </row>
    <row r="2003" spans="2:6" ht="15.75" thickBot="1" x14ac:dyDescent="0.3">
      <c r="D2003" s="121"/>
      <c r="E2003" s="122"/>
    </row>
    <row r="2004" spans="2:6" ht="15.75" thickBot="1" x14ac:dyDescent="0.3">
      <c r="B2004" s="598" t="s">
        <v>527</v>
      </c>
      <c r="C2004" s="599"/>
      <c r="D2004" s="599"/>
      <c r="E2004" s="599"/>
      <c r="F2004" s="600"/>
    </row>
    <row r="2005" spans="2:6" ht="30.75" thickBot="1" x14ac:dyDescent="0.3">
      <c r="B2005" s="496" t="s">
        <v>563</v>
      </c>
      <c r="C2005" s="497" t="s">
        <v>146</v>
      </c>
      <c r="D2005" s="498" t="s">
        <v>147</v>
      </c>
      <c r="E2005" s="499" t="s">
        <v>148</v>
      </c>
      <c r="F2005" s="500" t="s">
        <v>149</v>
      </c>
    </row>
    <row r="2006" spans="2:6" x14ac:dyDescent="0.25">
      <c r="B2006" s="377" t="s">
        <v>150</v>
      </c>
      <c r="C2006" s="221" t="s">
        <v>151</v>
      </c>
      <c r="D2006" s="241"/>
      <c r="E2006" s="223">
        <v>8.1999999999999993</v>
      </c>
      <c r="F2006" s="224">
        <v>21.74</v>
      </c>
    </row>
    <row r="2007" spans="2:6" x14ac:dyDescent="0.25">
      <c r="B2007" s="136" t="s">
        <v>534</v>
      </c>
      <c r="C2007" s="137" t="s">
        <v>173</v>
      </c>
      <c r="D2007" s="138">
        <v>1</v>
      </c>
      <c r="E2007" s="139">
        <v>1.8900000000000001</v>
      </c>
      <c r="F2007" s="143">
        <v>4.3479999999999999</v>
      </c>
    </row>
    <row r="2008" spans="2:6" x14ac:dyDescent="0.25">
      <c r="B2008" s="136" t="s">
        <v>564</v>
      </c>
      <c r="C2008" s="137" t="s">
        <v>173</v>
      </c>
      <c r="D2008" s="138">
        <v>1</v>
      </c>
      <c r="E2008" s="139">
        <v>1.8900000000000001</v>
      </c>
      <c r="F2008" s="143">
        <v>1.0900000000000001</v>
      </c>
    </row>
    <row r="2009" spans="2:6" x14ac:dyDescent="0.25">
      <c r="B2009" s="136" t="s">
        <v>277</v>
      </c>
      <c r="C2009" s="137" t="s">
        <v>277</v>
      </c>
      <c r="D2009" s="138">
        <v>1</v>
      </c>
      <c r="E2009" s="139">
        <v>1.04</v>
      </c>
      <c r="F2009" s="143">
        <v>0.27</v>
      </c>
    </row>
    <row r="2010" spans="2:6" ht="15.75" thickBot="1" x14ac:dyDescent="0.3">
      <c r="B2010" s="393" t="s">
        <v>277</v>
      </c>
      <c r="C2010" s="183" t="s">
        <v>277</v>
      </c>
      <c r="D2010" s="184">
        <v>1</v>
      </c>
      <c r="E2010" s="185">
        <v>1.4</v>
      </c>
      <c r="F2010" s="172">
        <v>0.27</v>
      </c>
    </row>
    <row r="2011" spans="2:6" ht="15.75" thickBot="1" x14ac:dyDescent="0.3">
      <c r="D2011" s="121"/>
      <c r="E2011" s="122"/>
    </row>
    <row r="2012" spans="2:6" ht="15.75" thickBot="1" x14ac:dyDescent="0.3">
      <c r="B2012" s="598" t="s">
        <v>527</v>
      </c>
      <c r="C2012" s="599"/>
      <c r="D2012" s="599"/>
      <c r="E2012" s="599"/>
      <c r="F2012" s="600"/>
    </row>
    <row r="2013" spans="2:6" ht="30.75" thickBot="1" x14ac:dyDescent="0.3">
      <c r="B2013" s="517" t="s">
        <v>565</v>
      </c>
      <c r="C2013" s="518" t="s">
        <v>146</v>
      </c>
      <c r="D2013" s="519" t="s">
        <v>147</v>
      </c>
      <c r="E2013" s="520" t="s">
        <v>148</v>
      </c>
      <c r="F2013" s="521" t="s">
        <v>149</v>
      </c>
    </row>
    <row r="2014" spans="2:6" x14ac:dyDescent="0.25">
      <c r="B2014" s="377" t="s">
        <v>150</v>
      </c>
      <c r="C2014" s="221" t="s">
        <v>566</v>
      </c>
      <c r="D2014" s="241"/>
      <c r="E2014" s="223">
        <v>42</v>
      </c>
      <c r="F2014" s="224">
        <v>21.74</v>
      </c>
    </row>
    <row r="2015" spans="2:6" ht="15.75" thickBot="1" x14ac:dyDescent="0.3">
      <c r="B2015" s="393" t="s">
        <v>277</v>
      </c>
      <c r="C2015" s="183" t="s">
        <v>277</v>
      </c>
      <c r="D2015" s="184">
        <v>1</v>
      </c>
      <c r="E2015" s="185">
        <v>0.36000000000000004</v>
      </c>
      <c r="F2015" s="172">
        <v>0.27</v>
      </c>
    </row>
    <row r="2016" spans="2:6" ht="15.75" thickBot="1" x14ac:dyDescent="0.3">
      <c r="D2016" s="121"/>
      <c r="E2016" s="122"/>
    </row>
    <row r="2017" spans="2:11" ht="15.75" thickBot="1" x14ac:dyDescent="0.3">
      <c r="B2017" s="598" t="s">
        <v>569</v>
      </c>
      <c r="C2017" s="599"/>
      <c r="D2017" s="599"/>
      <c r="E2017" s="599"/>
      <c r="F2017" s="600"/>
      <c r="G2017" s="26"/>
      <c r="H2017" s="26"/>
      <c r="I2017" s="26"/>
      <c r="J2017" s="26"/>
      <c r="K2017" s="26"/>
    </row>
    <row r="2018" spans="2:11" ht="30.75" thickBot="1" x14ac:dyDescent="0.3">
      <c r="B2018" s="496" t="s">
        <v>570</v>
      </c>
      <c r="C2018" s="497" t="s">
        <v>146</v>
      </c>
      <c r="D2018" s="498" t="s">
        <v>147</v>
      </c>
      <c r="E2018" s="499" t="s">
        <v>148</v>
      </c>
      <c r="F2018" s="500" t="s">
        <v>149</v>
      </c>
      <c r="G2018" s="26"/>
      <c r="H2018" s="26"/>
      <c r="I2018" s="26"/>
      <c r="J2018" s="26"/>
      <c r="K2018" s="26"/>
    </row>
    <row r="2019" spans="2:11" x14ac:dyDescent="0.25">
      <c r="B2019" s="377" t="s">
        <v>529</v>
      </c>
      <c r="C2019" s="221" t="s">
        <v>151</v>
      </c>
      <c r="D2019" s="241"/>
      <c r="E2019" s="223">
        <v>16.2</v>
      </c>
      <c r="F2019" s="345">
        <v>21.74</v>
      </c>
      <c r="G2019" s="26"/>
      <c r="H2019" s="26"/>
      <c r="I2019" s="26"/>
      <c r="J2019" s="26"/>
      <c r="K2019" s="26"/>
    </row>
    <row r="2020" spans="2:11" x14ac:dyDescent="0.25">
      <c r="B2020" s="162" t="s">
        <v>530</v>
      </c>
      <c r="C2020" s="242" t="s">
        <v>151</v>
      </c>
      <c r="D2020" s="138"/>
      <c r="E2020" s="139">
        <v>16.2</v>
      </c>
      <c r="F2020" s="143">
        <v>1.087</v>
      </c>
      <c r="G2020" s="26"/>
      <c r="H2020" s="26"/>
      <c r="I2020" s="26"/>
      <c r="J2020" s="26"/>
      <c r="K2020" s="26"/>
    </row>
    <row r="2021" spans="2:11" x14ac:dyDescent="0.25">
      <c r="B2021" s="162" t="s">
        <v>571</v>
      </c>
      <c r="C2021" s="242" t="s">
        <v>173</v>
      </c>
      <c r="D2021" s="138">
        <v>1</v>
      </c>
      <c r="E2021" s="139">
        <v>1.8900000000000001</v>
      </c>
      <c r="F2021" s="143">
        <v>4.3479999999999999</v>
      </c>
      <c r="G2021" s="26"/>
      <c r="H2021" s="26"/>
      <c r="I2021" s="26"/>
      <c r="J2021" s="26"/>
      <c r="K2021" s="26"/>
    </row>
    <row r="2022" spans="2:11" x14ac:dyDescent="0.25">
      <c r="B2022" s="136" t="s">
        <v>532</v>
      </c>
      <c r="C2022" s="429" t="s">
        <v>532</v>
      </c>
      <c r="D2022" s="138"/>
      <c r="E2022" s="139">
        <v>39.659999999999997</v>
      </c>
      <c r="F2022" s="143">
        <v>0.182</v>
      </c>
      <c r="G2022" s="26"/>
      <c r="H2022" s="26"/>
      <c r="I2022" s="26"/>
      <c r="J2022" s="26"/>
      <c r="K2022" s="26"/>
    </row>
    <row r="2023" spans="2:11" ht="15.75" thickBot="1" x14ac:dyDescent="0.3">
      <c r="B2023" s="393" t="s">
        <v>277</v>
      </c>
      <c r="C2023" s="183" t="s">
        <v>277</v>
      </c>
      <c r="D2023" s="184">
        <v>2</v>
      </c>
      <c r="E2023" s="185">
        <v>3.04</v>
      </c>
      <c r="F2023" s="172">
        <v>0.27</v>
      </c>
      <c r="G2023" s="26"/>
      <c r="H2023" s="26"/>
      <c r="I2023" s="26"/>
      <c r="J2023" s="26"/>
      <c r="K2023" s="26"/>
    </row>
    <row r="2024" spans="2:11" ht="15.75" thickBot="1" x14ac:dyDescent="0.3">
      <c r="D2024" s="121"/>
      <c r="E2024" s="122"/>
      <c r="G2024" s="26"/>
      <c r="H2024" s="26"/>
      <c r="I2024" s="26"/>
      <c r="J2024" s="26"/>
      <c r="K2024" s="26"/>
    </row>
    <row r="2025" spans="2:11" ht="15.75" thickBot="1" x14ac:dyDescent="0.3">
      <c r="B2025" s="598" t="s">
        <v>569</v>
      </c>
      <c r="C2025" s="599"/>
      <c r="D2025" s="599"/>
      <c r="E2025" s="599"/>
      <c r="F2025" s="600"/>
      <c r="G2025" s="26"/>
      <c r="H2025" s="26"/>
      <c r="I2025" s="26"/>
      <c r="J2025" s="26"/>
      <c r="K2025" s="26"/>
    </row>
    <row r="2026" spans="2:11" ht="30.75" thickBot="1" x14ac:dyDescent="0.3">
      <c r="B2026" s="522" t="s">
        <v>572</v>
      </c>
      <c r="C2026" s="236" t="s">
        <v>146</v>
      </c>
      <c r="D2026" s="237" t="s">
        <v>147</v>
      </c>
      <c r="E2026" s="238" t="s">
        <v>148</v>
      </c>
      <c r="F2026" s="239" t="s">
        <v>149</v>
      </c>
      <c r="G2026" s="26"/>
      <c r="H2026" s="26"/>
      <c r="I2026" s="26"/>
      <c r="J2026" s="26"/>
      <c r="K2026" s="26"/>
    </row>
    <row r="2027" spans="2:11" x14ac:dyDescent="0.25">
      <c r="B2027" s="377" t="s">
        <v>150</v>
      </c>
      <c r="C2027" s="221" t="s">
        <v>214</v>
      </c>
      <c r="D2027" s="241"/>
      <c r="E2027" s="223">
        <v>20.9</v>
      </c>
      <c r="F2027" s="345">
        <v>21.74</v>
      </c>
      <c r="G2027" s="26"/>
      <c r="H2027" s="26"/>
      <c r="I2027" s="26"/>
      <c r="J2027" s="26"/>
      <c r="K2027" s="26"/>
    </row>
    <row r="2028" spans="2:11" x14ac:dyDescent="0.25">
      <c r="B2028" s="373" t="s">
        <v>534</v>
      </c>
      <c r="C2028" s="287" t="s">
        <v>173</v>
      </c>
      <c r="D2028" s="485">
        <v>1</v>
      </c>
      <c r="E2028" s="139">
        <v>1.6800000000000002</v>
      </c>
      <c r="F2028" s="143">
        <v>4.3479999999999999</v>
      </c>
      <c r="G2028" s="26"/>
      <c r="H2028" s="26"/>
      <c r="I2028" s="26"/>
      <c r="J2028" s="26"/>
      <c r="K2028" s="26"/>
    </row>
    <row r="2029" spans="2:11" x14ac:dyDescent="0.25">
      <c r="B2029" s="136" t="s">
        <v>573</v>
      </c>
      <c r="C2029" s="137" t="s">
        <v>277</v>
      </c>
      <c r="D2029" s="138">
        <v>3</v>
      </c>
      <c r="E2029" s="139">
        <v>2.7612000000000001</v>
      </c>
      <c r="F2029" s="143">
        <v>0.27</v>
      </c>
      <c r="G2029" s="26"/>
      <c r="H2029" s="26"/>
      <c r="I2029" s="26"/>
      <c r="J2029" s="26"/>
      <c r="K2029" s="26"/>
    </row>
    <row r="2030" spans="2:11" x14ac:dyDescent="0.25">
      <c r="B2030" s="136" t="s">
        <v>309</v>
      </c>
      <c r="C2030" s="137" t="s">
        <v>309</v>
      </c>
      <c r="D2030" s="138">
        <v>1</v>
      </c>
      <c r="E2030" s="289"/>
      <c r="F2030" s="307">
        <v>1.0900000000000001</v>
      </c>
      <c r="G2030" s="26"/>
      <c r="H2030" s="26"/>
      <c r="I2030" s="26"/>
      <c r="J2030" s="26"/>
      <c r="K2030" s="26"/>
    </row>
    <row r="2031" spans="2:11" ht="15.75" thickBot="1" x14ac:dyDescent="0.3">
      <c r="B2031" s="523" t="s">
        <v>469</v>
      </c>
      <c r="C2031" s="335" t="s">
        <v>634</v>
      </c>
      <c r="D2031" s="524">
        <v>1</v>
      </c>
      <c r="E2031" s="185"/>
      <c r="F2031" s="172">
        <v>21.74</v>
      </c>
      <c r="G2031" s="26"/>
      <c r="H2031" s="26"/>
      <c r="I2031" s="26"/>
      <c r="J2031" s="26"/>
      <c r="K2031" s="26"/>
    </row>
    <row r="2032" spans="2:11" ht="15.75" thickBot="1" x14ac:dyDescent="0.3">
      <c r="D2032" s="121"/>
      <c r="E2032" s="122"/>
      <c r="G2032" s="26"/>
      <c r="H2032" s="26"/>
      <c r="I2032" s="26"/>
      <c r="J2032" s="26"/>
      <c r="K2032" s="26"/>
    </row>
    <row r="2033" spans="2:11" ht="15.75" thickBot="1" x14ac:dyDescent="0.3">
      <c r="B2033" s="296" t="s">
        <v>569</v>
      </c>
      <c r="C2033" s="437"/>
      <c r="D2033" s="437"/>
      <c r="E2033" s="437"/>
      <c r="F2033" s="438"/>
      <c r="G2033" s="26"/>
      <c r="H2033" s="26"/>
      <c r="I2033" s="26"/>
      <c r="J2033" s="26"/>
      <c r="K2033" s="26"/>
    </row>
    <row r="2034" spans="2:11" ht="30.75" thickBot="1" x14ac:dyDescent="0.3">
      <c r="B2034" s="235" t="s">
        <v>681</v>
      </c>
      <c r="C2034" s="497" t="s">
        <v>146</v>
      </c>
      <c r="D2034" s="237" t="s">
        <v>147</v>
      </c>
      <c r="E2034" s="238" t="s">
        <v>148</v>
      </c>
      <c r="F2034" s="239" t="s">
        <v>149</v>
      </c>
      <c r="G2034" s="26"/>
      <c r="H2034" s="26"/>
      <c r="I2034" s="26"/>
      <c r="J2034" s="26"/>
      <c r="K2034" s="26"/>
    </row>
    <row r="2035" spans="2:11" x14ac:dyDescent="0.25">
      <c r="B2035" s="452" t="s">
        <v>150</v>
      </c>
      <c r="C2035" s="137" t="s">
        <v>214</v>
      </c>
      <c r="D2035" s="241"/>
      <c r="E2035" s="223">
        <v>16.2</v>
      </c>
      <c r="F2035" s="345">
        <v>21.74</v>
      </c>
      <c r="G2035" s="26"/>
      <c r="H2035" s="26"/>
      <c r="I2035" s="26"/>
      <c r="J2035" s="26"/>
      <c r="K2035" s="26"/>
    </row>
    <row r="2036" spans="2:11" x14ac:dyDescent="0.25">
      <c r="B2036" s="411" t="s">
        <v>534</v>
      </c>
      <c r="C2036" s="137" t="s">
        <v>173</v>
      </c>
      <c r="D2036" s="485">
        <v>1</v>
      </c>
      <c r="E2036" s="139">
        <v>1.6800000000000002</v>
      </c>
      <c r="F2036" s="491">
        <v>4.3479999999999999</v>
      </c>
      <c r="G2036" s="26"/>
      <c r="H2036" s="26"/>
      <c r="I2036" s="26"/>
      <c r="J2036" s="26"/>
      <c r="K2036" s="26"/>
    </row>
    <row r="2037" spans="2:11" x14ac:dyDescent="0.25">
      <c r="B2037" s="411" t="s">
        <v>277</v>
      </c>
      <c r="C2037" s="138" t="s">
        <v>277</v>
      </c>
      <c r="D2037" s="485">
        <v>2</v>
      </c>
      <c r="E2037" s="139">
        <v>2.72</v>
      </c>
      <c r="F2037" s="491">
        <v>0.27</v>
      </c>
      <c r="G2037" s="26"/>
      <c r="H2037" s="26"/>
      <c r="I2037" s="26"/>
      <c r="J2037" s="26"/>
      <c r="K2037" s="26"/>
    </row>
    <row r="2038" spans="2:11" x14ac:dyDescent="0.25">
      <c r="B2038" s="411" t="s">
        <v>309</v>
      </c>
      <c r="C2038" s="137" t="s">
        <v>309</v>
      </c>
      <c r="D2038" s="485">
        <v>1</v>
      </c>
      <c r="E2038" s="251"/>
      <c r="F2038" s="491">
        <v>1.0900000000000001</v>
      </c>
      <c r="G2038" s="26"/>
      <c r="H2038" s="26"/>
      <c r="I2038" s="26"/>
      <c r="J2038" s="26"/>
      <c r="K2038" s="26"/>
    </row>
    <row r="2039" spans="2:11" x14ac:dyDescent="0.25">
      <c r="B2039" s="411" t="s">
        <v>554</v>
      </c>
      <c r="C2039" s="137" t="s">
        <v>554</v>
      </c>
      <c r="D2039" s="485">
        <v>1</v>
      </c>
      <c r="E2039" s="251"/>
      <c r="F2039" s="491">
        <v>21.74</v>
      </c>
      <c r="G2039" s="26"/>
      <c r="H2039" s="26"/>
      <c r="I2039" s="26"/>
      <c r="J2039" s="26"/>
      <c r="K2039" s="26"/>
    </row>
    <row r="2040" spans="2:11" ht="15.75" thickBot="1" x14ac:dyDescent="0.3">
      <c r="B2040" s="434" t="s">
        <v>469</v>
      </c>
      <c r="C2040" s="183" t="s">
        <v>634</v>
      </c>
      <c r="D2040" s="184">
        <v>1</v>
      </c>
      <c r="E2040" s="185"/>
      <c r="F2040" s="172">
        <v>21.74</v>
      </c>
      <c r="G2040" s="26"/>
      <c r="H2040" s="26"/>
      <c r="I2040" s="26"/>
      <c r="J2040" s="26"/>
      <c r="K2040" s="26"/>
    </row>
    <row r="2041" spans="2:11" ht="15.75" thickBot="1" x14ac:dyDescent="0.3">
      <c r="D2041" s="121"/>
      <c r="E2041" s="122"/>
      <c r="G2041" s="26"/>
      <c r="H2041" s="26"/>
      <c r="I2041" s="26"/>
      <c r="J2041" s="26"/>
      <c r="K2041" s="26"/>
    </row>
    <row r="2042" spans="2:11" ht="15.75" thickBot="1" x14ac:dyDescent="0.3">
      <c r="B2042" s="296" t="s">
        <v>569</v>
      </c>
      <c r="C2042" s="437"/>
      <c r="D2042" s="437"/>
      <c r="E2042" s="437"/>
      <c r="F2042" s="438"/>
      <c r="G2042" s="26"/>
      <c r="H2042" s="26"/>
      <c r="I2042" s="26"/>
      <c r="J2042" s="26"/>
      <c r="K2042" s="26"/>
    </row>
    <row r="2043" spans="2:11" ht="30.75" thickBot="1" x14ac:dyDescent="0.3">
      <c r="B2043" s="235" t="s">
        <v>682</v>
      </c>
      <c r="C2043" s="497" t="s">
        <v>146</v>
      </c>
      <c r="D2043" s="237" t="s">
        <v>147</v>
      </c>
      <c r="E2043" s="238" t="s">
        <v>148</v>
      </c>
      <c r="F2043" s="239" t="s">
        <v>149</v>
      </c>
      <c r="G2043" s="26"/>
      <c r="H2043" s="26"/>
      <c r="I2043" s="26"/>
      <c r="J2043" s="26"/>
      <c r="K2043" s="26"/>
    </row>
    <row r="2044" spans="2:11" x14ac:dyDescent="0.25">
      <c r="B2044" s="452" t="s">
        <v>150</v>
      </c>
      <c r="C2044" s="137" t="s">
        <v>214</v>
      </c>
      <c r="D2044" s="241"/>
      <c r="E2044" s="223">
        <v>22.4</v>
      </c>
      <c r="F2044" s="345">
        <v>21.74</v>
      </c>
      <c r="G2044" s="26"/>
      <c r="H2044" s="26"/>
      <c r="I2044" s="26"/>
      <c r="J2044" s="26"/>
      <c r="K2044" s="26"/>
    </row>
    <row r="2045" spans="2:11" x14ac:dyDescent="0.25">
      <c r="B2045" s="411" t="s">
        <v>534</v>
      </c>
      <c r="C2045" s="137" t="s">
        <v>173</v>
      </c>
      <c r="D2045" s="485">
        <v>1</v>
      </c>
      <c r="E2045" s="139">
        <v>1.6800000000000002</v>
      </c>
      <c r="F2045" s="491">
        <v>4.3479999999999999</v>
      </c>
      <c r="G2045" s="26"/>
      <c r="H2045" s="26"/>
      <c r="I2045" s="26"/>
      <c r="J2045" s="26"/>
      <c r="K2045" s="26"/>
    </row>
    <row r="2046" spans="2:11" x14ac:dyDescent="0.25">
      <c r="B2046" s="411" t="s">
        <v>277</v>
      </c>
      <c r="C2046" s="138" t="s">
        <v>277</v>
      </c>
      <c r="D2046" s="485">
        <v>1</v>
      </c>
      <c r="E2046" s="139">
        <v>1.36</v>
      </c>
      <c r="F2046" s="491">
        <v>0.27</v>
      </c>
      <c r="G2046" s="26"/>
      <c r="H2046" s="26"/>
      <c r="I2046" s="26"/>
      <c r="J2046" s="26"/>
      <c r="K2046" s="26"/>
    </row>
    <row r="2047" spans="2:11" x14ac:dyDescent="0.25">
      <c r="B2047" s="411" t="s">
        <v>309</v>
      </c>
      <c r="C2047" s="137" t="s">
        <v>309</v>
      </c>
      <c r="D2047" s="485">
        <v>1</v>
      </c>
      <c r="E2047" s="251"/>
      <c r="F2047" s="491">
        <v>1.0900000000000001</v>
      </c>
      <c r="G2047" s="26"/>
      <c r="H2047" s="26"/>
      <c r="I2047" s="26"/>
      <c r="J2047" s="26"/>
      <c r="K2047" s="26"/>
    </row>
    <row r="2048" spans="2:11" x14ac:dyDescent="0.25">
      <c r="B2048" s="411" t="s">
        <v>554</v>
      </c>
      <c r="C2048" s="137" t="s">
        <v>554</v>
      </c>
      <c r="D2048" s="485">
        <v>2</v>
      </c>
      <c r="E2048" s="251"/>
      <c r="F2048" s="491">
        <v>21.74</v>
      </c>
      <c r="G2048" s="26"/>
      <c r="H2048" s="26"/>
      <c r="I2048" s="26"/>
      <c r="J2048" s="26"/>
      <c r="K2048" s="26"/>
    </row>
    <row r="2049" spans="2:11" ht="15.75" thickBot="1" x14ac:dyDescent="0.3">
      <c r="B2049" s="434" t="s">
        <v>469</v>
      </c>
      <c r="C2049" s="183" t="s">
        <v>634</v>
      </c>
      <c r="D2049" s="184">
        <v>2</v>
      </c>
      <c r="E2049" s="185"/>
      <c r="F2049" s="172">
        <v>21.74</v>
      </c>
      <c r="G2049" s="26"/>
      <c r="H2049" s="26"/>
      <c r="I2049" s="26"/>
      <c r="J2049" s="26"/>
      <c r="K2049" s="26"/>
    </row>
    <row r="2050" spans="2:11" ht="15.75" thickBot="1" x14ac:dyDescent="0.3">
      <c r="D2050" s="121"/>
      <c r="E2050" s="122"/>
      <c r="G2050" s="26"/>
      <c r="H2050" s="26"/>
      <c r="I2050" s="26"/>
      <c r="J2050" s="26"/>
      <c r="K2050" s="26"/>
    </row>
    <row r="2051" spans="2:11" ht="15.75" thickBot="1" x14ac:dyDescent="0.3">
      <c r="B2051" s="296" t="s">
        <v>569</v>
      </c>
      <c r="C2051" s="437"/>
      <c r="D2051" s="437"/>
      <c r="E2051" s="437"/>
      <c r="F2051" s="438"/>
      <c r="G2051" s="26"/>
      <c r="H2051" s="26"/>
      <c r="I2051" s="26"/>
      <c r="J2051" s="26"/>
      <c r="K2051" s="26"/>
    </row>
    <row r="2052" spans="2:11" ht="30.75" thickBot="1" x14ac:dyDescent="0.3">
      <c r="B2052" s="235" t="s">
        <v>683</v>
      </c>
      <c r="C2052" s="497" t="s">
        <v>146</v>
      </c>
      <c r="D2052" s="237" t="s">
        <v>147</v>
      </c>
      <c r="E2052" s="238" t="s">
        <v>148</v>
      </c>
      <c r="F2052" s="239" t="s">
        <v>149</v>
      </c>
      <c r="G2052" s="26"/>
      <c r="H2052" s="26"/>
      <c r="I2052" s="26"/>
      <c r="J2052" s="26"/>
      <c r="K2052" s="26"/>
    </row>
    <row r="2053" spans="2:11" x14ac:dyDescent="0.25">
      <c r="B2053" s="452" t="s">
        <v>150</v>
      </c>
      <c r="C2053" s="137" t="s">
        <v>214</v>
      </c>
      <c r="D2053" s="241"/>
      <c r="E2053" s="223">
        <v>22.4</v>
      </c>
      <c r="F2053" s="345">
        <v>21.74</v>
      </c>
      <c r="G2053" s="26"/>
      <c r="H2053" s="26"/>
      <c r="I2053" s="26"/>
      <c r="J2053" s="26"/>
      <c r="K2053" s="26"/>
    </row>
    <row r="2054" spans="2:11" x14ac:dyDescent="0.25">
      <c r="B2054" s="411" t="s">
        <v>534</v>
      </c>
      <c r="C2054" s="137" t="s">
        <v>173</v>
      </c>
      <c r="D2054" s="485">
        <v>1</v>
      </c>
      <c r="E2054" s="139">
        <v>1.6800000000000002</v>
      </c>
      <c r="F2054" s="491">
        <v>4.3479999999999999</v>
      </c>
      <c r="G2054" s="26"/>
      <c r="H2054" s="26"/>
      <c r="I2054" s="26"/>
      <c r="J2054" s="26"/>
      <c r="K2054" s="26"/>
    </row>
    <row r="2055" spans="2:11" x14ac:dyDescent="0.25">
      <c r="B2055" s="411" t="s">
        <v>277</v>
      </c>
      <c r="C2055" s="138" t="s">
        <v>277</v>
      </c>
      <c r="D2055" s="485">
        <v>1</v>
      </c>
      <c r="E2055" s="139">
        <v>1.36</v>
      </c>
      <c r="F2055" s="491">
        <v>0.27</v>
      </c>
      <c r="G2055" s="26"/>
      <c r="H2055" s="26"/>
      <c r="I2055" s="26"/>
      <c r="J2055" s="26"/>
      <c r="K2055" s="26"/>
    </row>
    <row r="2056" spans="2:11" x14ac:dyDescent="0.25">
      <c r="B2056" s="411" t="s">
        <v>309</v>
      </c>
      <c r="C2056" s="137" t="s">
        <v>309</v>
      </c>
      <c r="D2056" s="485">
        <v>1</v>
      </c>
      <c r="E2056" s="251"/>
      <c r="F2056" s="491">
        <v>1.0900000000000001</v>
      </c>
      <c r="G2056" s="26"/>
      <c r="H2056" s="26"/>
      <c r="I2056" s="26"/>
      <c r="J2056" s="26"/>
      <c r="K2056" s="26"/>
    </row>
    <row r="2057" spans="2:11" x14ac:dyDescent="0.25">
      <c r="B2057" s="411" t="s">
        <v>554</v>
      </c>
      <c r="C2057" s="137" t="s">
        <v>554</v>
      </c>
      <c r="D2057" s="485">
        <v>2</v>
      </c>
      <c r="E2057" s="251"/>
      <c r="F2057" s="491">
        <v>21.74</v>
      </c>
      <c r="G2057" s="26"/>
      <c r="H2057" s="26"/>
      <c r="I2057" s="26"/>
      <c r="J2057" s="26"/>
      <c r="K2057" s="26"/>
    </row>
    <row r="2058" spans="2:11" ht="15.75" thickBot="1" x14ac:dyDescent="0.3">
      <c r="B2058" s="434" t="s">
        <v>469</v>
      </c>
      <c r="C2058" s="183" t="s">
        <v>634</v>
      </c>
      <c r="D2058" s="184">
        <v>2</v>
      </c>
      <c r="E2058" s="185"/>
      <c r="F2058" s="172">
        <v>21.74</v>
      </c>
      <c r="G2058" s="26"/>
      <c r="H2058" s="26"/>
      <c r="I2058" s="26"/>
      <c r="J2058" s="26"/>
      <c r="K2058" s="26"/>
    </row>
    <row r="2059" spans="2:11" ht="15.75" thickBot="1" x14ac:dyDescent="0.3">
      <c r="D2059" s="121"/>
      <c r="E2059" s="122"/>
      <c r="G2059" s="26"/>
      <c r="H2059" s="26"/>
      <c r="I2059" s="26"/>
      <c r="J2059" s="26"/>
      <c r="K2059" s="26"/>
    </row>
    <row r="2060" spans="2:11" ht="15.75" thickBot="1" x14ac:dyDescent="0.3">
      <c r="B2060" s="296" t="s">
        <v>569</v>
      </c>
      <c r="C2060" s="437"/>
      <c r="D2060" s="437"/>
      <c r="E2060" s="437"/>
      <c r="F2060" s="438"/>
      <c r="G2060" s="26"/>
      <c r="H2060" s="26"/>
      <c r="I2060" s="26"/>
      <c r="J2060" s="26"/>
      <c r="K2060" s="26"/>
    </row>
    <row r="2061" spans="2:11" ht="30.75" thickBot="1" x14ac:dyDescent="0.3">
      <c r="B2061" s="235" t="s">
        <v>684</v>
      </c>
      <c r="C2061" s="497" t="s">
        <v>146</v>
      </c>
      <c r="D2061" s="237" t="s">
        <v>147</v>
      </c>
      <c r="E2061" s="238" t="s">
        <v>148</v>
      </c>
      <c r="F2061" s="239" t="s">
        <v>149</v>
      </c>
      <c r="G2061" s="26"/>
      <c r="H2061" s="26"/>
      <c r="I2061" s="26"/>
      <c r="J2061" s="26"/>
      <c r="K2061" s="26"/>
    </row>
    <row r="2062" spans="2:11" x14ac:dyDescent="0.25">
      <c r="B2062" s="452" t="s">
        <v>150</v>
      </c>
      <c r="C2062" s="137" t="s">
        <v>214</v>
      </c>
      <c r="D2062" s="241"/>
      <c r="E2062" s="223">
        <v>16.2</v>
      </c>
      <c r="F2062" s="345">
        <v>21.74</v>
      </c>
      <c r="G2062" s="26"/>
      <c r="H2062" s="26"/>
      <c r="I2062" s="26"/>
      <c r="J2062" s="26"/>
      <c r="K2062" s="26"/>
    </row>
    <row r="2063" spans="2:11" x14ac:dyDescent="0.25">
      <c r="B2063" s="411" t="s">
        <v>534</v>
      </c>
      <c r="C2063" s="137" t="s">
        <v>173</v>
      </c>
      <c r="D2063" s="485">
        <v>1</v>
      </c>
      <c r="E2063" s="139">
        <v>1.6800000000000002</v>
      </c>
      <c r="F2063" s="491">
        <v>4.3479999999999999</v>
      </c>
      <c r="G2063" s="26"/>
      <c r="H2063" s="26"/>
      <c r="I2063" s="26"/>
      <c r="J2063" s="26"/>
      <c r="K2063" s="26"/>
    </row>
    <row r="2064" spans="2:11" x14ac:dyDescent="0.25">
      <c r="B2064" s="411" t="s">
        <v>277</v>
      </c>
      <c r="C2064" s="138" t="s">
        <v>277</v>
      </c>
      <c r="D2064" s="485">
        <v>2</v>
      </c>
      <c r="E2064" s="139">
        <v>2.72</v>
      </c>
      <c r="F2064" s="491">
        <v>0.27</v>
      </c>
      <c r="G2064" s="26"/>
      <c r="H2064" s="26"/>
      <c r="I2064" s="26"/>
      <c r="J2064" s="26"/>
      <c r="K2064" s="26"/>
    </row>
    <row r="2065" spans="2:11" x14ac:dyDescent="0.25">
      <c r="B2065" s="411" t="s">
        <v>309</v>
      </c>
      <c r="C2065" s="137" t="s">
        <v>309</v>
      </c>
      <c r="D2065" s="485">
        <v>2</v>
      </c>
      <c r="E2065" s="251"/>
      <c r="F2065" s="491">
        <v>1.0900000000000001</v>
      </c>
      <c r="G2065" s="26"/>
      <c r="H2065" s="26"/>
      <c r="I2065" s="26"/>
      <c r="J2065" s="26"/>
      <c r="K2065" s="26"/>
    </row>
    <row r="2066" spans="2:11" x14ac:dyDescent="0.25">
      <c r="B2066" s="411" t="s">
        <v>554</v>
      </c>
      <c r="C2066" s="137" t="s">
        <v>554</v>
      </c>
      <c r="D2066" s="485">
        <v>1</v>
      </c>
      <c r="E2066" s="251"/>
      <c r="F2066" s="491">
        <v>21.74</v>
      </c>
      <c r="G2066" s="26"/>
      <c r="H2066" s="26"/>
      <c r="I2066" s="26"/>
      <c r="J2066" s="26"/>
      <c r="K2066" s="26"/>
    </row>
    <row r="2067" spans="2:11" ht="15.75" thickBot="1" x14ac:dyDescent="0.3">
      <c r="B2067" s="434" t="s">
        <v>469</v>
      </c>
      <c r="C2067" s="183" t="s">
        <v>634</v>
      </c>
      <c r="D2067" s="184">
        <v>1</v>
      </c>
      <c r="E2067" s="185"/>
      <c r="F2067" s="172">
        <v>21.74</v>
      </c>
      <c r="G2067" s="26"/>
      <c r="H2067" s="26"/>
      <c r="I2067" s="26"/>
      <c r="J2067" s="26"/>
      <c r="K2067" s="26"/>
    </row>
    <row r="2068" spans="2:11" ht="15.75" thickBot="1" x14ac:dyDescent="0.3">
      <c r="D2068" s="121"/>
      <c r="E2068" s="122"/>
      <c r="G2068" s="26"/>
      <c r="H2068" s="26"/>
      <c r="I2068" s="26"/>
      <c r="J2068" s="26"/>
      <c r="K2068" s="26"/>
    </row>
    <row r="2069" spans="2:11" ht="15.75" thickBot="1" x14ac:dyDescent="0.3">
      <c r="B2069" s="296" t="s">
        <v>569</v>
      </c>
      <c r="C2069" s="297"/>
      <c r="D2069" s="297"/>
      <c r="E2069" s="297"/>
      <c r="F2069" s="298"/>
      <c r="G2069" s="26"/>
      <c r="H2069" s="26"/>
      <c r="I2069" s="26"/>
      <c r="J2069" s="26"/>
      <c r="K2069" s="26"/>
    </row>
    <row r="2070" spans="2:11" ht="30.75" thickBot="1" x14ac:dyDescent="0.3">
      <c r="B2070" s="525" t="s">
        <v>574</v>
      </c>
      <c r="C2070" s="526" t="s">
        <v>146</v>
      </c>
      <c r="D2070" s="229" t="s">
        <v>147</v>
      </c>
      <c r="E2070" s="230" t="s">
        <v>148</v>
      </c>
      <c r="F2070" s="231" t="s">
        <v>149</v>
      </c>
      <c r="G2070" s="26"/>
      <c r="H2070" s="26"/>
      <c r="I2070" s="26"/>
      <c r="J2070" s="26"/>
      <c r="K2070" s="26"/>
    </row>
    <row r="2071" spans="2:11" x14ac:dyDescent="0.25">
      <c r="B2071" s="452" t="s">
        <v>150</v>
      </c>
      <c r="C2071" s="137" t="s">
        <v>214</v>
      </c>
      <c r="D2071" s="241"/>
      <c r="E2071" s="223">
        <v>5.6</v>
      </c>
      <c r="F2071" s="345">
        <v>21.74</v>
      </c>
      <c r="G2071" s="26"/>
      <c r="H2071" s="26"/>
      <c r="I2071" s="26"/>
      <c r="J2071" s="26"/>
      <c r="K2071" s="26"/>
    </row>
    <row r="2072" spans="2:11" x14ac:dyDescent="0.25">
      <c r="B2072" s="144" t="s">
        <v>534</v>
      </c>
      <c r="C2072" s="137" t="s">
        <v>173</v>
      </c>
      <c r="D2072" s="138">
        <v>1</v>
      </c>
      <c r="E2072" s="139">
        <v>1.6800000000000002</v>
      </c>
      <c r="F2072" s="143">
        <v>4.3479999999999999</v>
      </c>
      <c r="G2072" s="26"/>
      <c r="H2072" s="26"/>
      <c r="I2072" s="26"/>
      <c r="J2072" s="26"/>
      <c r="K2072" s="26"/>
    </row>
    <row r="2073" spans="2:11" x14ac:dyDescent="0.25">
      <c r="B2073" s="144" t="s">
        <v>327</v>
      </c>
      <c r="C2073" s="169" t="s">
        <v>691</v>
      </c>
      <c r="D2073" s="138">
        <v>1</v>
      </c>
      <c r="E2073" s="139"/>
      <c r="F2073" s="143">
        <v>21.74</v>
      </c>
      <c r="G2073" s="26"/>
      <c r="H2073" s="26"/>
      <c r="I2073" s="26"/>
      <c r="J2073" s="26"/>
      <c r="K2073" s="26"/>
    </row>
    <row r="2074" spans="2:11" x14ac:dyDescent="0.25">
      <c r="B2074" s="232" t="s">
        <v>169</v>
      </c>
      <c r="C2074" s="169" t="s">
        <v>169</v>
      </c>
      <c r="D2074" s="142">
        <v>1</v>
      </c>
      <c r="E2074" s="147"/>
      <c r="F2074" s="225">
        <v>21.74</v>
      </c>
      <c r="G2074" s="26"/>
      <c r="H2074" s="26"/>
      <c r="I2074" s="26"/>
      <c r="J2074" s="26"/>
      <c r="K2074" s="26"/>
    </row>
    <row r="2075" spans="2:11" x14ac:dyDescent="0.25">
      <c r="B2075" s="144" t="s">
        <v>568</v>
      </c>
      <c r="C2075" s="138" t="s">
        <v>337</v>
      </c>
      <c r="D2075" s="138">
        <v>1</v>
      </c>
      <c r="E2075" s="139"/>
      <c r="F2075" s="143">
        <v>1.0900000000000001</v>
      </c>
      <c r="G2075" s="26"/>
      <c r="H2075" s="26"/>
      <c r="I2075" s="26"/>
      <c r="J2075" s="26"/>
      <c r="K2075" s="26"/>
    </row>
    <row r="2076" spans="2:11" ht="15.75" thickBot="1" x14ac:dyDescent="0.3">
      <c r="B2076" s="527" t="s">
        <v>469</v>
      </c>
      <c r="C2076" s="183" t="s">
        <v>634</v>
      </c>
      <c r="D2076" s="524">
        <v>1</v>
      </c>
      <c r="E2076" s="185"/>
      <c r="F2076" s="172">
        <v>21.74</v>
      </c>
      <c r="G2076" s="26"/>
      <c r="H2076" s="26"/>
      <c r="I2076" s="26"/>
      <c r="J2076" s="26"/>
      <c r="K2076" s="26"/>
    </row>
    <row r="2077" spans="2:11" ht="15.75" thickBot="1" x14ac:dyDescent="0.3">
      <c r="D2077" s="121"/>
      <c r="E2077" s="122"/>
      <c r="G2077" s="26"/>
      <c r="H2077" s="26"/>
      <c r="I2077" s="26"/>
      <c r="J2077" s="26"/>
      <c r="K2077" s="26"/>
    </row>
    <row r="2078" spans="2:11" ht="15.75" thickBot="1" x14ac:dyDescent="0.3">
      <c r="B2078" s="296" t="s">
        <v>569</v>
      </c>
      <c r="C2078" s="437"/>
      <c r="D2078" s="437"/>
      <c r="E2078" s="437"/>
      <c r="F2078" s="438"/>
      <c r="G2078" s="26"/>
      <c r="H2078" s="26"/>
      <c r="I2078" s="26"/>
      <c r="J2078" s="26"/>
      <c r="K2078" s="26"/>
    </row>
    <row r="2079" spans="2:11" ht="30.75" thickBot="1" x14ac:dyDescent="0.3">
      <c r="B2079" s="522" t="s">
        <v>685</v>
      </c>
      <c r="C2079" s="236" t="s">
        <v>146</v>
      </c>
      <c r="D2079" s="237" t="s">
        <v>147</v>
      </c>
      <c r="E2079" s="238" t="s">
        <v>148</v>
      </c>
      <c r="F2079" s="239" t="s">
        <v>149</v>
      </c>
      <c r="G2079" s="26"/>
      <c r="H2079" s="26"/>
      <c r="I2079" s="26"/>
      <c r="J2079" s="26"/>
      <c r="K2079" s="26"/>
    </row>
    <row r="2080" spans="2:11" x14ac:dyDescent="0.25">
      <c r="B2080" s="377" t="s">
        <v>150</v>
      </c>
      <c r="C2080" s="221" t="s">
        <v>214</v>
      </c>
      <c r="D2080" s="241"/>
      <c r="E2080" s="223">
        <v>11</v>
      </c>
      <c r="F2080" s="345">
        <v>21.74</v>
      </c>
      <c r="G2080" s="26"/>
      <c r="H2080" s="26"/>
      <c r="I2080" s="26"/>
      <c r="J2080" s="26"/>
      <c r="K2080" s="26"/>
    </row>
    <row r="2081" spans="2:11" x14ac:dyDescent="0.25">
      <c r="B2081" s="136" t="s">
        <v>534</v>
      </c>
      <c r="C2081" s="287" t="s">
        <v>173</v>
      </c>
      <c r="D2081" s="138">
        <v>1</v>
      </c>
      <c r="E2081" s="139">
        <v>1.6800000000000002</v>
      </c>
      <c r="F2081" s="143">
        <v>4.3479999999999999</v>
      </c>
      <c r="G2081" s="26"/>
      <c r="H2081" s="26"/>
      <c r="I2081" s="26"/>
      <c r="J2081" s="26"/>
      <c r="K2081" s="26"/>
    </row>
    <row r="2082" spans="2:11" x14ac:dyDescent="0.25">
      <c r="B2082" s="373" t="s">
        <v>575</v>
      </c>
      <c r="C2082" s="287" t="s">
        <v>173</v>
      </c>
      <c r="D2082" s="138">
        <v>1</v>
      </c>
      <c r="E2082" s="139">
        <v>1.7680000000000002</v>
      </c>
      <c r="F2082" s="143">
        <v>0.27</v>
      </c>
      <c r="G2082" s="26"/>
      <c r="H2082" s="26"/>
      <c r="I2082" s="26"/>
      <c r="J2082" s="26"/>
      <c r="K2082" s="26"/>
    </row>
    <row r="2083" spans="2:11" x14ac:dyDescent="0.25">
      <c r="B2083" s="373" t="s">
        <v>309</v>
      </c>
      <c r="C2083" s="137" t="s">
        <v>309</v>
      </c>
      <c r="D2083" s="138">
        <v>1</v>
      </c>
      <c r="E2083" s="139"/>
      <c r="F2083" s="143">
        <v>1.0900000000000001</v>
      </c>
      <c r="G2083" s="26"/>
      <c r="H2083" s="26"/>
      <c r="I2083" s="26"/>
      <c r="J2083" s="26"/>
      <c r="K2083" s="26"/>
    </row>
    <row r="2084" spans="2:11" x14ac:dyDescent="0.25">
      <c r="B2084" s="373" t="s">
        <v>554</v>
      </c>
      <c r="C2084" s="287" t="s">
        <v>554</v>
      </c>
      <c r="D2084" s="494">
        <v>1</v>
      </c>
      <c r="E2084" s="289"/>
      <c r="F2084" s="307">
        <v>21.74</v>
      </c>
      <c r="G2084" s="26"/>
      <c r="H2084" s="26"/>
      <c r="I2084" s="26"/>
      <c r="J2084" s="26"/>
      <c r="K2084" s="26"/>
    </row>
    <row r="2085" spans="2:11" ht="15.75" thickBot="1" x14ac:dyDescent="0.3">
      <c r="B2085" s="393" t="s">
        <v>469</v>
      </c>
      <c r="C2085" s="183" t="s">
        <v>634</v>
      </c>
      <c r="D2085" s="184">
        <v>1</v>
      </c>
      <c r="E2085" s="185"/>
      <c r="F2085" s="172">
        <v>21.74</v>
      </c>
      <c r="G2085" s="26"/>
      <c r="H2085" s="26"/>
      <c r="I2085" s="26"/>
      <c r="J2085" s="26"/>
      <c r="K2085" s="26"/>
    </row>
    <row r="2086" spans="2:11" ht="15.75" thickBot="1" x14ac:dyDescent="0.3">
      <c r="D2086" s="121"/>
      <c r="E2086" s="122"/>
      <c r="G2086" s="26"/>
      <c r="H2086" s="26"/>
      <c r="I2086" s="26"/>
      <c r="J2086" s="26"/>
      <c r="K2086" s="26"/>
    </row>
    <row r="2087" spans="2:11" ht="15.75" thickBot="1" x14ac:dyDescent="0.3">
      <c r="B2087" s="598" t="s">
        <v>569</v>
      </c>
      <c r="C2087" s="599"/>
      <c r="D2087" s="599"/>
      <c r="E2087" s="599"/>
      <c r="F2087" s="600"/>
      <c r="G2087" s="26"/>
      <c r="H2087" s="26"/>
      <c r="I2087" s="26"/>
      <c r="J2087" s="26"/>
      <c r="K2087" s="26"/>
    </row>
    <row r="2088" spans="2:11" ht="30.75" thickBot="1" x14ac:dyDescent="0.3">
      <c r="B2088" s="528" t="s">
        <v>576</v>
      </c>
      <c r="C2088" s="529" t="s">
        <v>146</v>
      </c>
      <c r="D2088" s="530" t="s">
        <v>147</v>
      </c>
      <c r="E2088" s="531" t="s">
        <v>148</v>
      </c>
      <c r="F2088" s="532" t="s">
        <v>149</v>
      </c>
      <c r="G2088" s="26"/>
      <c r="H2088" s="26"/>
      <c r="I2088" s="26"/>
      <c r="J2088" s="26"/>
      <c r="K2088" s="26"/>
    </row>
    <row r="2089" spans="2:11" x14ac:dyDescent="0.25">
      <c r="B2089" s="220" t="s">
        <v>150</v>
      </c>
      <c r="C2089" s="240" t="s">
        <v>151</v>
      </c>
      <c r="D2089" s="222"/>
      <c r="E2089" s="223">
        <v>2.2000000000000002</v>
      </c>
      <c r="F2089" s="224">
        <v>21.74</v>
      </c>
      <c r="G2089" s="26"/>
      <c r="H2089" s="26"/>
      <c r="I2089" s="26"/>
      <c r="J2089" s="26"/>
      <c r="K2089" s="26"/>
    </row>
    <row r="2090" spans="2:11" x14ac:dyDescent="0.25">
      <c r="B2090" s="162" t="s">
        <v>534</v>
      </c>
      <c r="C2090" s="287" t="s">
        <v>173</v>
      </c>
      <c r="D2090" s="138">
        <v>1</v>
      </c>
      <c r="E2090" s="139">
        <v>1.47</v>
      </c>
      <c r="F2090" s="225">
        <v>4.3479999999999999</v>
      </c>
      <c r="G2090" s="26"/>
      <c r="H2090" s="26"/>
      <c r="I2090" s="26"/>
      <c r="J2090" s="26"/>
      <c r="K2090" s="26"/>
    </row>
    <row r="2091" spans="2:11" x14ac:dyDescent="0.25">
      <c r="B2091" s="162" t="s">
        <v>474</v>
      </c>
      <c r="C2091" s="242" t="s">
        <v>470</v>
      </c>
      <c r="D2091" s="138"/>
      <c r="E2091" s="139">
        <v>13.2</v>
      </c>
      <c r="F2091" s="225">
        <v>21.74</v>
      </c>
      <c r="G2091" s="26"/>
      <c r="H2091" s="26"/>
      <c r="I2091" s="26"/>
      <c r="J2091" s="26"/>
      <c r="K2091" s="26"/>
    </row>
    <row r="2092" spans="2:11" x14ac:dyDescent="0.25">
      <c r="B2092" s="162" t="s">
        <v>327</v>
      </c>
      <c r="C2092" s="122" t="s">
        <v>691</v>
      </c>
      <c r="D2092" s="138">
        <v>1</v>
      </c>
      <c r="E2092" s="139"/>
      <c r="F2092" s="225">
        <v>21.74</v>
      </c>
      <c r="G2092" s="26"/>
      <c r="H2092" s="26"/>
      <c r="I2092" s="26"/>
      <c r="J2092" s="26"/>
      <c r="K2092" s="26"/>
    </row>
    <row r="2093" spans="2:11" ht="15.75" thickBot="1" x14ac:dyDescent="0.3">
      <c r="B2093" s="182" t="s">
        <v>469</v>
      </c>
      <c r="C2093" s="180" t="s">
        <v>634</v>
      </c>
      <c r="D2093" s="184">
        <v>1</v>
      </c>
      <c r="E2093" s="291"/>
      <c r="F2093" s="181">
        <v>21.74</v>
      </c>
      <c r="G2093" s="26"/>
      <c r="H2093" s="26"/>
      <c r="I2093" s="26"/>
      <c r="J2093" s="26"/>
      <c r="K2093" s="26"/>
    </row>
    <row r="2094" spans="2:11" ht="15.75" thickBot="1" x14ac:dyDescent="0.3">
      <c r="D2094" s="121"/>
      <c r="E2094" s="122"/>
      <c r="G2094" s="26"/>
      <c r="H2094" s="26"/>
      <c r="I2094" s="26"/>
      <c r="J2094" s="26"/>
      <c r="K2094" s="26"/>
    </row>
    <row r="2095" spans="2:11" ht="15.75" thickBot="1" x14ac:dyDescent="0.3">
      <c r="B2095" s="598" t="s">
        <v>569</v>
      </c>
      <c r="C2095" s="599"/>
      <c r="D2095" s="599"/>
      <c r="E2095" s="599"/>
      <c r="F2095" s="600"/>
      <c r="G2095" s="26"/>
      <c r="H2095" s="26"/>
      <c r="I2095" s="26"/>
      <c r="J2095" s="26"/>
      <c r="K2095" s="26"/>
    </row>
    <row r="2096" spans="2:11" ht="30.75" thickBot="1" x14ac:dyDescent="0.3">
      <c r="B2096" s="246" t="s">
        <v>577</v>
      </c>
      <c r="C2096" s="284" t="s">
        <v>146</v>
      </c>
      <c r="D2096" s="248" t="s">
        <v>147</v>
      </c>
      <c r="E2096" s="249" t="s">
        <v>148</v>
      </c>
      <c r="F2096" s="250" t="s">
        <v>149</v>
      </c>
      <c r="G2096" s="26"/>
      <c r="H2096" s="26"/>
      <c r="I2096" s="26"/>
      <c r="J2096" s="26"/>
      <c r="K2096" s="26"/>
    </row>
    <row r="2097" spans="2:11" x14ac:dyDescent="0.25">
      <c r="B2097" s="220" t="s">
        <v>150</v>
      </c>
      <c r="C2097" s="240" t="s">
        <v>151</v>
      </c>
      <c r="D2097" s="222"/>
      <c r="E2097" s="223">
        <v>1.4</v>
      </c>
      <c r="F2097" s="224">
        <v>21.74</v>
      </c>
      <c r="G2097" s="26"/>
      <c r="H2097" s="26"/>
      <c r="I2097" s="26"/>
      <c r="J2097" s="26"/>
      <c r="K2097" s="26"/>
    </row>
    <row r="2098" spans="2:11" x14ac:dyDescent="0.25">
      <c r="B2098" s="162" t="s">
        <v>534</v>
      </c>
      <c r="C2098" s="287" t="s">
        <v>173</v>
      </c>
      <c r="D2098" s="138">
        <v>1</v>
      </c>
      <c r="E2098" s="139">
        <v>1.47</v>
      </c>
      <c r="F2098" s="225">
        <v>4.3479999999999999</v>
      </c>
      <c r="G2098" s="26"/>
      <c r="H2098" s="26"/>
      <c r="I2098" s="26"/>
      <c r="J2098" s="26"/>
      <c r="K2098" s="26"/>
    </row>
    <row r="2099" spans="2:11" x14ac:dyDescent="0.25">
      <c r="B2099" s="162" t="s">
        <v>474</v>
      </c>
      <c r="C2099" s="242" t="s">
        <v>470</v>
      </c>
      <c r="D2099" s="138"/>
      <c r="E2099" s="139">
        <v>11.42</v>
      </c>
      <c r="F2099" s="225">
        <v>21.74</v>
      </c>
      <c r="G2099" s="26"/>
      <c r="H2099" s="26"/>
      <c r="I2099" s="26"/>
      <c r="J2099" s="26"/>
      <c r="K2099" s="26"/>
    </row>
    <row r="2100" spans="2:11" x14ac:dyDescent="0.25">
      <c r="B2100" s="162" t="s">
        <v>541</v>
      </c>
      <c r="C2100" s="169" t="s">
        <v>692</v>
      </c>
      <c r="D2100" s="138">
        <v>1</v>
      </c>
      <c r="E2100" s="139"/>
      <c r="F2100" s="225">
        <v>21.74</v>
      </c>
      <c r="G2100" s="26"/>
      <c r="H2100" s="26"/>
      <c r="I2100" s="26"/>
      <c r="J2100" s="26"/>
      <c r="K2100" s="26"/>
    </row>
    <row r="2101" spans="2:11" ht="15.75" thickBot="1" x14ac:dyDescent="0.3">
      <c r="B2101" s="533" t="s">
        <v>469</v>
      </c>
      <c r="C2101" s="534" t="s">
        <v>634</v>
      </c>
      <c r="D2101" s="524">
        <v>1</v>
      </c>
      <c r="E2101" s="185"/>
      <c r="F2101" s="181">
        <v>21.74</v>
      </c>
      <c r="G2101" s="26"/>
      <c r="H2101" s="26"/>
      <c r="I2101" s="26"/>
      <c r="J2101" s="26"/>
      <c r="K2101" s="26"/>
    </row>
    <row r="2102" spans="2:11" ht="15.75" thickBot="1" x14ac:dyDescent="0.3">
      <c r="D2102" s="121"/>
      <c r="E2102" s="122"/>
      <c r="G2102" s="26"/>
      <c r="H2102" s="26"/>
      <c r="I2102" s="26"/>
      <c r="J2102" s="26"/>
      <c r="K2102" s="26"/>
    </row>
    <row r="2103" spans="2:11" ht="15.75" thickBot="1" x14ac:dyDescent="0.3">
      <c r="B2103" s="598" t="s">
        <v>569</v>
      </c>
      <c r="C2103" s="599"/>
      <c r="D2103" s="599"/>
      <c r="E2103" s="599"/>
      <c r="F2103" s="600"/>
      <c r="G2103" s="26"/>
      <c r="H2103" s="26"/>
      <c r="I2103" s="26"/>
      <c r="J2103" s="26"/>
      <c r="K2103" s="26"/>
    </row>
    <row r="2104" spans="2:11" ht="30.75" thickBot="1" x14ac:dyDescent="0.3">
      <c r="B2104" s="246" t="s">
        <v>578</v>
      </c>
      <c r="C2104" s="284" t="s">
        <v>146</v>
      </c>
      <c r="D2104" s="248" t="s">
        <v>147</v>
      </c>
      <c r="E2104" s="249" t="s">
        <v>148</v>
      </c>
      <c r="F2104" s="250" t="s">
        <v>149</v>
      </c>
      <c r="G2104" s="26"/>
      <c r="H2104" s="26"/>
      <c r="I2104" s="26"/>
      <c r="J2104" s="26"/>
      <c r="K2104" s="26"/>
    </row>
    <row r="2105" spans="2:11" x14ac:dyDescent="0.25">
      <c r="B2105" s="220" t="s">
        <v>150</v>
      </c>
      <c r="C2105" s="240" t="s">
        <v>151</v>
      </c>
      <c r="D2105" s="222"/>
      <c r="E2105" s="223">
        <v>2.2000000000000002</v>
      </c>
      <c r="F2105" s="224">
        <v>21.74</v>
      </c>
      <c r="G2105" s="26"/>
      <c r="H2105" s="26"/>
      <c r="I2105" s="26"/>
      <c r="J2105" s="26"/>
      <c r="K2105" s="26"/>
    </row>
    <row r="2106" spans="2:11" x14ac:dyDescent="0.25">
      <c r="B2106" s="162" t="s">
        <v>534</v>
      </c>
      <c r="C2106" s="287" t="s">
        <v>173</v>
      </c>
      <c r="D2106" s="138">
        <v>1</v>
      </c>
      <c r="E2106" s="139">
        <v>1.47</v>
      </c>
      <c r="F2106" s="225">
        <v>4.3479999999999999</v>
      </c>
      <c r="G2106" s="26"/>
      <c r="H2106" s="26"/>
      <c r="I2106" s="26"/>
      <c r="J2106" s="26"/>
      <c r="K2106" s="26"/>
    </row>
    <row r="2107" spans="2:11" x14ac:dyDescent="0.25">
      <c r="B2107" s="162" t="s">
        <v>474</v>
      </c>
      <c r="C2107" s="242" t="s">
        <v>470</v>
      </c>
      <c r="D2107" s="138"/>
      <c r="E2107" s="139">
        <v>13.2</v>
      </c>
      <c r="F2107" s="225">
        <v>21.74</v>
      </c>
      <c r="G2107" s="26"/>
      <c r="H2107" s="26"/>
      <c r="I2107" s="26"/>
      <c r="J2107" s="26"/>
      <c r="K2107" s="26"/>
    </row>
    <row r="2108" spans="2:11" x14ac:dyDescent="0.25">
      <c r="B2108" s="162" t="s">
        <v>327</v>
      </c>
      <c r="C2108" s="242" t="s">
        <v>691</v>
      </c>
      <c r="D2108" s="138">
        <v>1</v>
      </c>
      <c r="E2108" s="139"/>
      <c r="F2108" s="225">
        <v>21.74</v>
      </c>
      <c r="G2108" s="26"/>
      <c r="H2108" s="26"/>
      <c r="I2108" s="26"/>
      <c r="J2108" s="26"/>
      <c r="K2108" s="26"/>
    </row>
    <row r="2109" spans="2:11" ht="15.75" thickBot="1" x14ac:dyDescent="0.3">
      <c r="B2109" s="182" t="s">
        <v>469</v>
      </c>
      <c r="C2109" s="534" t="s">
        <v>634</v>
      </c>
      <c r="D2109" s="184">
        <v>1</v>
      </c>
      <c r="E2109" s="185"/>
      <c r="F2109" s="181">
        <v>21.74</v>
      </c>
      <c r="G2109" s="26"/>
      <c r="H2109" s="26"/>
      <c r="I2109" s="26"/>
      <c r="J2109" s="26"/>
      <c r="K2109" s="26"/>
    </row>
    <row r="2110" spans="2:11" x14ac:dyDescent="0.25">
      <c r="C2110" s="535"/>
      <c r="D2110" s="446"/>
      <c r="E2110" s="447"/>
      <c r="F2110" s="448"/>
      <c r="G2110" s="26"/>
      <c r="H2110" s="26"/>
      <c r="I2110" s="26"/>
      <c r="J2110" s="26"/>
      <c r="K2110" s="26"/>
    </row>
    <row r="2111" spans="2:11" ht="15.75" thickBot="1" x14ac:dyDescent="0.3">
      <c r="D2111" s="121"/>
      <c r="E2111" s="122"/>
      <c r="G2111" s="26"/>
      <c r="H2111" s="26"/>
      <c r="I2111" s="26"/>
      <c r="J2111" s="26"/>
      <c r="K2111" s="26"/>
    </row>
    <row r="2112" spans="2:11" ht="15.75" thickBot="1" x14ac:dyDescent="0.3">
      <c r="B2112" s="598" t="s">
        <v>569</v>
      </c>
      <c r="C2112" s="599"/>
      <c r="D2112" s="599"/>
      <c r="E2112" s="599"/>
      <c r="F2112" s="600"/>
      <c r="G2112" s="26"/>
      <c r="H2112" s="26"/>
      <c r="I2112" s="26"/>
      <c r="J2112" s="26"/>
      <c r="K2112" s="26"/>
    </row>
    <row r="2113" spans="2:11" ht="30.75" thickBot="1" x14ac:dyDescent="0.3">
      <c r="B2113" s="246" t="s">
        <v>579</v>
      </c>
      <c r="C2113" s="284" t="s">
        <v>146</v>
      </c>
      <c r="D2113" s="248" t="s">
        <v>147</v>
      </c>
      <c r="E2113" s="249" t="s">
        <v>148</v>
      </c>
      <c r="F2113" s="250" t="s">
        <v>149</v>
      </c>
      <c r="G2113" s="26"/>
      <c r="H2113" s="26"/>
      <c r="I2113" s="26"/>
      <c r="J2113" s="26"/>
      <c r="K2113" s="26"/>
    </row>
    <row r="2114" spans="2:11" x14ac:dyDescent="0.25">
      <c r="B2114" s="220" t="s">
        <v>150</v>
      </c>
      <c r="C2114" s="240" t="s">
        <v>151</v>
      </c>
      <c r="D2114" s="222"/>
      <c r="E2114" s="223">
        <v>1.4</v>
      </c>
      <c r="F2114" s="224">
        <v>21.74</v>
      </c>
      <c r="G2114" s="26"/>
      <c r="H2114" s="26"/>
      <c r="I2114" s="26"/>
      <c r="J2114" s="26"/>
      <c r="K2114" s="26"/>
    </row>
    <row r="2115" spans="2:11" x14ac:dyDescent="0.25">
      <c r="B2115" s="162" t="s">
        <v>534</v>
      </c>
      <c r="C2115" s="242" t="s">
        <v>173</v>
      </c>
      <c r="D2115" s="138">
        <v>1</v>
      </c>
      <c r="E2115" s="139">
        <v>1.47</v>
      </c>
      <c r="F2115" s="225">
        <v>4.3479999999999999</v>
      </c>
      <c r="G2115" s="26"/>
      <c r="H2115" s="26"/>
      <c r="I2115" s="26"/>
      <c r="J2115" s="26"/>
      <c r="K2115" s="26"/>
    </row>
    <row r="2116" spans="2:11" x14ac:dyDescent="0.25">
      <c r="B2116" s="162" t="s">
        <v>474</v>
      </c>
      <c r="C2116" s="242" t="s">
        <v>470</v>
      </c>
      <c r="D2116" s="138"/>
      <c r="E2116" s="139">
        <v>11.37</v>
      </c>
      <c r="F2116" s="225">
        <v>21.74</v>
      </c>
      <c r="G2116" s="26"/>
      <c r="H2116" s="26"/>
      <c r="I2116" s="26"/>
      <c r="J2116" s="26"/>
      <c r="K2116" s="26"/>
    </row>
    <row r="2117" spans="2:11" ht="15.75" thickBot="1" x14ac:dyDescent="0.3">
      <c r="B2117" s="182" t="s">
        <v>541</v>
      </c>
      <c r="C2117" s="291" t="s">
        <v>692</v>
      </c>
      <c r="D2117" s="184">
        <v>1</v>
      </c>
      <c r="E2117" s="185"/>
      <c r="F2117" s="181">
        <v>21.74</v>
      </c>
      <c r="G2117" s="26"/>
      <c r="H2117" s="26"/>
      <c r="I2117" s="26"/>
      <c r="J2117" s="26"/>
      <c r="K2117" s="26"/>
    </row>
    <row r="2118" spans="2:11" ht="15.75" thickBot="1" x14ac:dyDescent="0.3">
      <c r="D2118" s="121"/>
      <c r="E2118" s="122"/>
      <c r="G2118" s="26"/>
      <c r="H2118" s="26"/>
      <c r="I2118" s="26"/>
      <c r="J2118" s="26"/>
      <c r="K2118" s="26"/>
    </row>
    <row r="2119" spans="2:11" ht="15.75" thickBot="1" x14ac:dyDescent="0.3">
      <c r="B2119" s="598" t="s">
        <v>569</v>
      </c>
      <c r="C2119" s="599"/>
      <c r="D2119" s="599"/>
      <c r="E2119" s="599"/>
      <c r="F2119" s="600"/>
      <c r="G2119" s="26"/>
      <c r="H2119" s="26"/>
      <c r="I2119" s="26"/>
      <c r="J2119" s="26"/>
      <c r="K2119" s="26"/>
    </row>
    <row r="2120" spans="2:11" ht="30.75" thickBot="1" x14ac:dyDescent="0.3">
      <c r="B2120" s="246" t="s">
        <v>580</v>
      </c>
      <c r="C2120" s="284" t="s">
        <v>146</v>
      </c>
      <c r="D2120" s="248" t="s">
        <v>147</v>
      </c>
      <c r="E2120" s="249" t="s">
        <v>148</v>
      </c>
      <c r="F2120" s="250" t="s">
        <v>149</v>
      </c>
      <c r="G2120" s="26"/>
      <c r="H2120" s="26"/>
      <c r="I2120" s="26"/>
      <c r="J2120" s="26"/>
      <c r="K2120" s="26"/>
    </row>
    <row r="2121" spans="2:11" x14ac:dyDescent="0.25">
      <c r="B2121" s="220" t="s">
        <v>150</v>
      </c>
      <c r="C2121" s="240" t="s">
        <v>151</v>
      </c>
      <c r="D2121" s="222"/>
      <c r="E2121" s="223">
        <v>3.44</v>
      </c>
      <c r="F2121" s="224">
        <v>21.74</v>
      </c>
      <c r="G2121" s="26"/>
      <c r="H2121" s="26"/>
      <c r="I2121" s="26"/>
      <c r="J2121" s="26"/>
      <c r="K2121" s="26"/>
    </row>
    <row r="2122" spans="2:11" x14ac:dyDescent="0.25">
      <c r="B2122" s="162" t="s">
        <v>534</v>
      </c>
      <c r="C2122" s="242" t="s">
        <v>173</v>
      </c>
      <c r="D2122" s="138">
        <v>1</v>
      </c>
      <c r="E2122" s="139">
        <v>1.6800000000000002</v>
      </c>
      <c r="F2122" s="225">
        <v>4.3479999999999999</v>
      </c>
      <c r="G2122" s="26"/>
      <c r="H2122" s="26"/>
      <c r="I2122" s="26"/>
      <c r="J2122" s="26"/>
      <c r="K2122" s="26"/>
    </row>
    <row r="2123" spans="2:11" x14ac:dyDescent="0.25">
      <c r="B2123" s="162" t="s">
        <v>474</v>
      </c>
      <c r="C2123" s="242" t="s">
        <v>470</v>
      </c>
      <c r="D2123" s="138"/>
      <c r="E2123" s="139">
        <v>16.37</v>
      </c>
      <c r="F2123" s="225">
        <v>21.74</v>
      </c>
      <c r="G2123" s="26"/>
      <c r="H2123" s="26"/>
      <c r="I2123" s="26"/>
      <c r="J2123" s="26"/>
      <c r="K2123" s="26"/>
    </row>
    <row r="2124" spans="2:11" x14ac:dyDescent="0.25">
      <c r="B2124" s="162" t="s">
        <v>541</v>
      </c>
      <c r="C2124" s="169" t="s">
        <v>692</v>
      </c>
      <c r="D2124" s="138">
        <v>1</v>
      </c>
      <c r="E2124" s="139"/>
      <c r="F2124" s="225">
        <v>21.74</v>
      </c>
      <c r="G2124" s="26"/>
      <c r="H2124" s="26"/>
      <c r="I2124" s="26"/>
      <c r="J2124" s="26"/>
      <c r="K2124" s="26"/>
    </row>
    <row r="2125" spans="2:11" x14ac:dyDescent="0.25">
      <c r="B2125" s="162" t="s">
        <v>327</v>
      </c>
      <c r="C2125" s="169" t="s">
        <v>691</v>
      </c>
      <c r="D2125" s="138">
        <v>1</v>
      </c>
      <c r="E2125" s="139"/>
      <c r="F2125" s="225">
        <v>21.74</v>
      </c>
      <c r="G2125" s="26"/>
      <c r="H2125" s="26"/>
      <c r="I2125" s="26"/>
      <c r="J2125" s="26"/>
      <c r="K2125" s="26"/>
    </row>
    <row r="2126" spans="2:11" ht="15.75" thickBot="1" x14ac:dyDescent="0.3">
      <c r="B2126" s="182" t="s">
        <v>469</v>
      </c>
      <c r="C2126" s="534" t="s">
        <v>634</v>
      </c>
      <c r="D2126" s="184">
        <v>1</v>
      </c>
      <c r="E2126" s="185"/>
      <c r="F2126" s="181">
        <v>21.74</v>
      </c>
      <c r="G2126" s="26"/>
      <c r="H2126" s="26"/>
      <c r="I2126" s="26"/>
      <c r="J2126" s="26"/>
      <c r="K2126" s="26"/>
    </row>
    <row r="2127" spans="2:11" ht="15.75" thickBot="1" x14ac:dyDescent="0.3">
      <c r="D2127" s="121"/>
      <c r="E2127" s="122"/>
      <c r="G2127" s="26"/>
      <c r="H2127" s="26"/>
      <c r="I2127" s="26"/>
      <c r="J2127" s="26"/>
      <c r="K2127" s="26"/>
    </row>
    <row r="2128" spans="2:11" ht="15.75" thickBot="1" x14ac:dyDescent="0.3">
      <c r="B2128" s="598" t="s">
        <v>569</v>
      </c>
      <c r="C2128" s="599"/>
      <c r="D2128" s="599"/>
      <c r="E2128" s="599"/>
      <c r="F2128" s="600"/>
      <c r="G2128" s="26"/>
      <c r="H2128" s="26"/>
      <c r="I2128" s="26"/>
      <c r="J2128" s="26"/>
      <c r="K2128" s="26"/>
    </row>
    <row r="2129" spans="2:11" ht="30.75" thickBot="1" x14ac:dyDescent="0.3">
      <c r="B2129" s="235" t="s">
        <v>581</v>
      </c>
      <c r="C2129" s="236" t="s">
        <v>146</v>
      </c>
      <c r="D2129" s="237" t="s">
        <v>147</v>
      </c>
      <c r="E2129" s="238" t="s">
        <v>148</v>
      </c>
      <c r="F2129" s="239" t="s">
        <v>149</v>
      </c>
      <c r="G2129" s="26"/>
      <c r="H2129" s="26"/>
      <c r="I2129" s="26"/>
      <c r="J2129" s="26"/>
      <c r="K2129" s="26"/>
    </row>
    <row r="2130" spans="2:11" x14ac:dyDescent="0.25">
      <c r="B2130" s="220" t="s">
        <v>150</v>
      </c>
      <c r="C2130" s="240" t="s">
        <v>214</v>
      </c>
      <c r="D2130" s="222"/>
      <c r="E2130" s="223">
        <v>22</v>
      </c>
      <c r="F2130" s="224">
        <v>21.74</v>
      </c>
      <c r="G2130" s="26"/>
      <c r="H2130" s="26"/>
      <c r="I2130" s="26"/>
      <c r="J2130" s="26"/>
      <c r="K2130" s="26"/>
    </row>
    <row r="2131" spans="2:11" x14ac:dyDescent="0.25">
      <c r="B2131" s="162" t="s">
        <v>558</v>
      </c>
      <c r="C2131" s="242" t="s">
        <v>173</v>
      </c>
      <c r="D2131" s="138">
        <v>1</v>
      </c>
      <c r="E2131" s="139">
        <v>3.6399999999999997</v>
      </c>
      <c r="F2131" s="225">
        <v>0.27</v>
      </c>
      <c r="G2131" s="26"/>
      <c r="H2131" s="26"/>
      <c r="I2131" s="26"/>
      <c r="J2131" s="26"/>
      <c r="K2131" s="26"/>
    </row>
    <row r="2132" spans="2:11" ht="15.75" thickBot="1" x14ac:dyDescent="0.3">
      <c r="B2132" s="527" t="s">
        <v>567</v>
      </c>
      <c r="C2132" s="291" t="s">
        <v>171</v>
      </c>
      <c r="D2132" s="524">
        <v>2</v>
      </c>
      <c r="E2132" s="291"/>
      <c r="F2132" s="181">
        <v>21.74</v>
      </c>
      <c r="G2132" s="26"/>
      <c r="H2132" s="26"/>
      <c r="I2132" s="26"/>
      <c r="J2132" s="26"/>
      <c r="K2132" s="26"/>
    </row>
    <row r="2133" spans="2:11" ht="15.75" thickBot="1" x14ac:dyDescent="0.3">
      <c r="D2133" s="121"/>
      <c r="E2133" s="122"/>
    </row>
    <row r="2134" spans="2:11" ht="19.5" thickBot="1" x14ac:dyDescent="0.3">
      <c r="B2134" s="124" t="s">
        <v>582</v>
      </c>
      <c r="C2134" s="125"/>
      <c r="D2134" s="125"/>
      <c r="E2134" s="125"/>
      <c r="F2134" s="126"/>
    </row>
    <row r="2135" spans="2:11" ht="15.75" thickBot="1" x14ac:dyDescent="0.3">
      <c r="B2135" s="296" t="s">
        <v>583</v>
      </c>
      <c r="C2135" s="536"/>
      <c r="D2135" s="536"/>
      <c r="E2135" s="536"/>
      <c r="F2135" s="537"/>
    </row>
    <row r="2136" spans="2:11" ht="30.75" thickBot="1" x14ac:dyDescent="0.3">
      <c r="B2136" s="235" t="s">
        <v>584</v>
      </c>
      <c r="C2136" s="236" t="s">
        <v>146</v>
      </c>
      <c r="D2136" s="237" t="s">
        <v>147</v>
      </c>
      <c r="E2136" s="238" t="s">
        <v>148</v>
      </c>
      <c r="F2136" s="239" t="s">
        <v>149</v>
      </c>
    </row>
    <row r="2137" spans="2:11" x14ac:dyDescent="0.25">
      <c r="B2137" s="377" t="s">
        <v>150</v>
      </c>
      <c r="C2137" s="221" t="s">
        <v>151</v>
      </c>
      <c r="D2137" s="241"/>
      <c r="E2137" s="223">
        <v>42.2</v>
      </c>
      <c r="F2137" s="224">
        <v>21.74</v>
      </c>
    </row>
    <row r="2138" spans="2:11" x14ac:dyDescent="0.25">
      <c r="B2138" s="136" t="s">
        <v>154</v>
      </c>
      <c r="C2138" s="242" t="s">
        <v>173</v>
      </c>
      <c r="D2138" s="142">
        <v>1</v>
      </c>
      <c r="E2138" s="139">
        <v>3.7429999999999999</v>
      </c>
      <c r="F2138" s="143">
        <v>21.74</v>
      </c>
    </row>
    <row r="2139" spans="2:11" x14ac:dyDescent="0.25">
      <c r="B2139" s="136" t="s">
        <v>585</v>
      </c>
      <c r="C2139" s="242" t="s">
        <v>173</v>
      </c>
      <c r="D2139" s="142">
        <v>1</v>
      </c>
      <c r="E2139" s="139">
        <v>1.3002</v>
      </c>
      <c r="F2139" s="143">
        <v>1.087</v>
      </c>
    </row>
    <row r="2140" spans="2:11" x14ac:dyDescent="0.25">
      <c r="B2140" s="144" t="s">
        <v>277</v>
      </c>
      <c r="C2140" s="141" t="s">
        <v>277</v>
      </c>
      <c r="D2140" s="142">
        <v>1</v>
      </c>
      <c r="E2140" s="139">
        <v>1.284</v>
      </c>
      <c r="F2140" s="143">
        <v>21.74</v>
      </c>
    </row>
    <row r="2141" spans="2:11" x14ac:dyDescent="0.25">
      <c r="B2141" s="144" t="s">
        <v>158</v>
      </c>
      <c r="C2141" s="141" t="s">
        <v>309</v>
      </c>
      <c r="D2141" s="142"/>
      <c r="E2141" s="251"/>
      <c r="F2141" s="143">
        <v>1.087</v>
      </c>
    </row>
    <row r="2142" spans="2:11" x14ac:dyDescent="0.25">
      <c r="B2142" s="144" t="s">
        <v>159</v>
      </c>
      <c r="C2142" s="138" t="s">
        <v>687</v>
      </c>
      <c r="D2142" s="142"/>
      <c r="E2142" s="139">
        <v>3</v>
      </c>
      <c r="F2142" s="143">
        <v>1.087</v>
      </c>
    </row>
    <row r="2143" spans="2:11" x14ac:dyDescent="0.25">
      <c r="B2143" s="144" t="s">
        <v>159</v>
      </c>
      <c r="C2143" s="138" t="s">
        <v>687</v>
      </c>
      <c r="D2143" s="142"/>
      <c r="E2143" s="139">
        <v>1.5</v>
      </c>
      <c r="F2143" s="143">
        <v>1.087</v>
      </c>
    </row>
    <row r="2144" spans="2:11" x14ac:dyDescent="0.25">
      <c r="B2144" s="430" t="s">
        <v>586</v>
      </c>
      <c r="C2144" s="141" t="s">
        <v>634</v>
      </c>
      <c r="D2144" s="306">
        <v>1</v>
      </c>
      <c r="E2144" s="289"/>
      <c r="F2144" s="307">
        <v>21.74</v>
      </c>
    </row>
    <row r="2145" spans="2:6" ht="15.75" thickBot="1" x14ac:dyDescent="0.3">
      <c r="B2145" s="434" t="s">
        <v>160</v>
      </c>
      <c r="C2145" s="184" t="s">
        <v>160</v>
      </c>
      <c r="D2145" s="170"/>
      <c r="E2145" s="185">
        <v>1.84</v>
      </c>
      <c r="F2145" s="172">
        <v>0.36230000000000001</v>
      </c>
    </row>
    <row r="2146" spans="2:6" ht="15.75" thickBot="1" x14ac:dyDescent="0.3">
      <c r="D2146" s="121"/>
      <c r="E2146" s="122"/>
    </row>
    <row r="2147" spans="2:6" ht="15.75" thickBot="1" x14ac:dyDescent="0.3">
      <c r="B2147" s="296" t="s">
        <v>583</v>
      </c>
      <c r="C2147" s="536"/>
      <c r="D2147" s="536"/>
      <c r="E2147" s="536"/>
      <c r="F2147" s="537"/>
    </row>
    <row r="2148" spans="2:6" ht="30.75" thickBot="1" x14ac:dyDescent="0.3">
      <c r="B2148" s="235" t="s">
        <v>587</v>
      </c>
      <c r="C2148" s="236" t="s">
        <v>146</v>
      </c>
      <c r="D2148" s="237" t="s">
        <v>147</v>
      </c>
      <c r="E2148" s="238" t="s">
        <v>148</v>
      </c>
      <c r="F2148" s="239" t="s">
        <v>149</v>
      </c>
    </row>
    <row r="2149" spans="2:6" x14ac:dyDescent="0.25">
      <c r="B2149" s="220" t="s">
        <v>150</v>
      </c>
      <c r="C2149" s="221" t="s">
        <v>151</v>
      </c>
      <c r="D2149" s="241"/>
      <c r="E2149" s="223">
        <v>63</v>
      </c>
      <c r="F2149" s="224">
        <v>21.74</v>
      </c>
    </row>
    <row r="2150" spans="2:6" x14ac:dyDescent="0.25">
      <c r="B2150" s="162" t="s">
        <v>534</v>
      </c>
      <c r="C2150" s="242" t="s">
        <v>173</v>
      </c>
      <c r="D2150" s="186">
        <v>1</v>
      </c>
      <c r="E2150" s="139">
        <v>3.4196</v>
      </c>
      <c r="F2150" s="143">
        <v>0.27174999999999999</v>
      </c>
    </row>
    <row r="2151" spans="2:6" x14ac:dyDescent="0.25">
      <c r="B2151" s="162" t="s">
        <v>588</v>
      </c>
      <c r="C2151" s="242" t="s">
        <v>173</v>
      </c>
      <c r="D2151" s="186">
        <v>1</v>
      </c>
      <c r="E2151" s="139">
        <v>1.1819999999999999</v>
      </c>
      <c r="F2151" s="143">
        <v>1.087</v>
      </c>
    </row>
    <row r="2152" spans="2:6" x14ac:dyDescent="0.25">
      <c r="B2152" s="162" t="s">
        <v>589</v>
      </c>
      <c r="C2152" s="242" t="s">
        <v>173</v>
      </c>
      <c r="D2152" s="186">
        <v>1</v>
      </c>
      <c r="E2152" s="139">
        <v>1.1819999999999999</v>
      </c>
      <c r="F2152" s="225">
        <v>21.74</v>
      </c>
    </row>
    <row r="2153" spans="2:6" x14ac:dyDescent="0.25">
      <c r="B2153" s="162" t="s">
        <v>277</v>
      </c>
      <c r="C2153" s="141" t="s">
        <v>277</v>
      </c>
      <c r="D2153" s="186">
        <v>1</v>
      </c>
      <c r="E2153" s="139">
        <v>0</v>
      </c>
      <c r="F2153" s="225">
        <v>21.74</v>
      </c>
    </row>
    <row r="2154" spans="2:6" x14ac:dyDescent="0.25">
      <c r="B2154" s="162" t="s">
        <v>309</v>
      </c>
      <c r="C2154" s="141" t="s">
        <v>309</v>
      </c>
      <c r="D2154" s="186">
        <v>3</v>
      </c>
      <c r="E2154" s="147"/>
      <c r="F2154" s="143">
        <v>1.087</v>
      </c>
    </row>
    <row r="2155" spans="2:6" ht="15.75" thickBot="1" x14ac:dyDescent="0.3">
      <c r="B2155" s="182" t="s">
        <v>586</v>
      </c>
      <c r="C2155" s="180" t="s">
        <v>634</v>
      </c>
      <c r="D2155" s="189">
        <v>1</v>
      </c>
      <c r="E2155" s="171"/>
      <c r="F2155" s="234">
        <v>21.74</v>
      </c>
    </row>
    <row r="2156" spans="2:6" ht="15.75" thickBot="1" x14ac:dyDescent="0.3">
      <c r="D2156" s="121"/>
      <c r="E2156" s="122"/>
    </row>
    <row r="2157" spans="2:6" ht="15.75" thickBot="1" x14ac:dyDescent="0.3">
      <c r="B2157" s="296" t="s">
        <v>583</v>
      </c>
      <c r="C2157" s="536"/>
      <c r="D2157" s="536"/>
      <c r="E2157" s="536"/>
      <c r="F2157" s="537"/>
    </row>
    <row r="2158" spans="2:6" ht="30.75" thickBot="1" x14ac:dyDescent="0.3">
      <c r="B2158" s="235" t="s">
        <v>590</v>
      </c>
      <c r="C2158" s="236" t="s">
        <v>146</v>
      </c>
      <c r="D2158" s="237" t="s">
        <v>147</v>
      </c>
      <c r="E2158" s="238" t="s">
        <v>148</v>
      </c>
      <c r="F2158" s="239" t="s">
        <v>149</v>
      </c>
    </row>
    <row r="2159" spans="2:6" x14ac:dyDescent="0.25">
      <c r="B2159" s="220" t="s">
        <v>150</v>
      </c>
      <c r="C2159" s="221" t="s">
        <v>151</v>
      </c>
      <c r="D2159" s="241"/>
      <c r="E2159" s="223">
        <v>35.9</v>
      </c>
      <c r="F2159" s="224">
        <v>21.74</v>
      </c>
    </row>
    <row r="2160" spans="2:6" x14ac:dyDescent="0.25">
      <c r="B2160" s="162" t="s">
        <v>591</v>
      </c>
      <c r="C2160" s="242" t="s">
        <v>173</v>
      </c>
      <c r="D2160" s="186">
        <v>1</v>
      </c>
      <c r="E2160" s="139">
        <v>1.5760000000000001</v>
      </c>
      <c r="F2160" s="143">
        <v>1.087</v>
      </c>
    </row>
    <row r="2161" spans="2:6" x14ac:dyDescent="0.25">
      <c r="B2161" s="232" t="s">
        <v>592</v>
      </c>
      <c r="C2161" s="169" t="s">
        <v>592</v>
      </c>
      <c r="D2161" s="186"/>
      <c r="E2161" s="139">
        <v>8.2680000000000007</v>
      </c>
      <c r="F2161" s="225">
        <v>21.74</v>
      </c>
    </row>
    <row r="2162" spans="2:6" x14ac:dyDescent="0.25">
      <c r="B2162" s="162" t="s">
        <v>158</v>
      </c>
      <c r="C2162" s="141" t="s">
        <v>309</v>
      </c>
      <c r="D2162" s="186">
        <v>3</v>
      </c>
      <c r="E2162" s="147"/>
      <c r="F2162" s="143">
        <v>1.087</v>
      </c>
    </row>
    <row r="2163" spans="2:6" ht="15.75" thickBot="1" x14ac:dyDescent="0.3">
      <c r="B2163" s="182" t="s">
        <v>586</v>
      </c>
      <c r="C2163" s="180" t="s">
        <v>634</v>
      </c>
      <c r="D2163" s="189">
        <v>6</v>
      </c>
      <c r="E2163" s="171"/>
      <c r="F2163" s="234">
        <v>21.74</v>
      </c>
    </row>
    <row r="2164" spans="2:6" ht="15.75" thickBot="1" x14ac:dyDescent="0.3">
      <c r="D2164" s="121"/>
      <c r="E2164" s="122"/>
    </row>
    <row r="2165" spans="2:6" ht="15.75" thickBot="1" x14ac:dyDescent="0.3">
      <c r="B2165" s="296" t="s">
        <v>583</v>
      </c>
      <c r="C2165" s="536"/>
      <c r="D2165" s="536"/>
      <c r="E2165" s="536"/>
      <c r="F2165" s="537"/>
    </row>
    <row r="2166" spans="2:6" ht="30.75" thickBot="1" x14ac:dyDescent="0.3">
      <c r="B2166" s="235" t="s">
        <v>593</v>
      </c>
      <c r="C2166" s="236" t="s">
        <v>146</v>
      </c>
      <c r="D2166" s="237" t="s">
        <v>147</v>
      </c>
      <c r="E2166" s="238" t="s">
        <v>148</v>
      </c>
      <c r="F2166" s="239" t="s">
        <v>149</v>
      </c>
    </row>
    <row r="2167" spans="2:6" x14ac:dyDescent="0.25">
      <c r="B2167" s="220" t="s">
        <v>150</v>
      </c>
      <c r="C2167" s="221" t="s">
        <v>151</v>
      </c>
      <c r="D2167" s="241"/>
      <c r="E2167" s="223">
        <v>23.7</v>
      </c>
      <c r="F2167" s="224">
        <v>21.74</v>
      </c>
    </row>
    <row r="2168" spans="2:6" x14ac:dyDescent="0.25">
      <c r="B2168" s="162" t="s">
        <v>173</v>
      </c>
      <c r="C2168" s="242" t="s">
        <v>173</v>
      </c>
      <c r="D2168" s="186">
        <v>1</v>
      </c>
      <c r="E2168" s="139">
        <v>1.5760000000000001</v>
      </c>
      <c r="F2168" s="143">
        <v>0.27174999999999999</v>
      </c>
    </row>
    <row r="2169" spans="2:6" x14ac:dyDescent="0.25">
      <c r="B2169" s="162" t="s">
        <v>277</v>
      </c>
      <c r="C2169" s="141" t="s">
        <v>277</v>
      </c>
      <c r="D2169" s="186">
        <v>1</v>
      </c>
      <c r="E2169" s="139">
        <v>2.4779999999999998</v>
      </c>
      <c r="F2169" s="143">
        <v>1.087</v>
      </c>
    </row>
    <row r="2170" spans="2:6" x14ac:dyDescent="0.25">
      <c r="B2170" s="162" t="s">
        <v>158</v>
      </c>
      <c r="C2170" s="141" t="s">
        <v>309</v>
      </c>
      <c r="D2170" s="186">
        <v>1</v>
      </c>
      <c r="E2170" s="147"/>
      <c r="F2170" s="143">
        <v>1.087</v>
      </c>
    </row>
    <row r="2171" spans="2:6" ht="15.75" thickBot="1" x14ac:dyDescent="0.3">
      <c r="B2171" s="182" t="s">
        <v>586</v>
      </c>
      <c r="C2171" s="180" t="s">
        <v>634</v>
      </c>
      <c r="D2171" s="189">
        <v>1</v>
      </c>
      <c r="E2171" s="171"/>
      <c r="F2171" s="234">
        <v>21.74</v>
      </c>
    </row>
    <row r="2172" spans="2:6" ht="15.75" thickBot="1" x14ac:dyDescent="0.3">
      <c r="D2172" s="121"/>
      <c r="E2172" s="122"/>
    </row>
    <row r="2173" spans="2:6" ht="15.75" thickBot="1" x14ac:dyDescent="0.3">
      <c r="B2173" s="296" t="s">
        <v>583</v>
      </c>
      <c r="C2173" s="536"/>
      <c r="D2173" s="536"/>
      <c r="E2173" s="536"/>
      <c r="F2173" s="537"/>
    </row>
    <row r="2174" spans="2:6" ht="30.75" thickBot="1" x14ac:dyDescent="0.3">
      <c r="B2174" s="227" t="s">
        <v>594</v>
      </c>
      <c r="C2174" s="228" t="s">
        <v>146</v>
      </c>
      <c r="D2174" s="229" t="s">
        <v>147</v>
      </c>
      <c r="E2174" s="230" t="s">
        <v>148</v>
      </c>
      <c r="F2174" s="231" t="s">
        <v>149</v>
      </c>
    </row>
    <row r="2175" spans="2:6" x14ac:dyDescent="0.25">
      <c r="B2175" s="220" t="s">
        <v>150</v>
      </c>
      <c r="C2175" s="221" t="s">
        <v>151</v>
      </c>
      <c r="D2175" s="241"/>
      <c r="E2175" s="223">
        <v>4.8</v>
      </c>
      <c r="F2175" s="224">
        <v>21.74</v>
      </c>
    </row>
    <row r="2176" spans="2:6" x14ac:dyDescent="0.25">
      <c r="B2176" s="162" t="s">
        <v>173</v>
      </c>
      <c r="C2176" s="242" t="s">
        <v>173</v>
      </c>
      <c r="D2176" s="186">
        <v>1</v>
      </c>
      <c r="E2176" s="139">
        <v>1.6</v>
      </c>
      <c r="F2176" s="143">
        <v>1.087</v>
      </c>
    </row>
    <row r="2177" spans="2:6" x14ac:dyDescent="0.25">
      <c r="B2177" s="232" t="s">
        <v>327</v>
      </c>
      <c r="C2177" s="169" t="s">
        <v>691</v>
      </c>
      <c r="D2177" s="186">
        <v>1</v>
      </c>
      <c r="E2177" s="147"/>
      <c r="F2177" s="225">
        <v>21.74</v>
      </c>
    </row>
    <row r="2178" spans="2:6" x14ac:dyDescent="0.25">
      <c r="B2178" s="232" t="s">
        <v>169</v>
      </c>
      <c r="C2178" s="169" t="s">
        <v>169</v>
      </c>
      <c r="D2178" s="142">
        <v>1</v>
      </c>
      <c r="E2178" s="147"/>
      <c r="F2178" s="225">
        <v>21.74</v>
      </c>
    </row>
    <row r="2179" spans="2:6" x14ac:dyDescent="0.25">
      <c r="B2179" s="232" t="s">
        <v>158</v>
      </c>
      <c r="C2179" s="141" t="s">
        <v>309</v>
      </c>
      <c r="D2179" s="186">
        <v>1</v>
      </c>
      <c r="E2179" s="147"/>
      <c r="F2179" s="143">
        <v>1.087</v>
      </c>
    </row>
    <row r="2180" spans="2:6" ht="15.75" thickBot="1" x14ac:dyDescent="0.3">
      <c r="B2180" s="182" t="s">
        <v>474</v>
      </c>
      <c r="C2180" s="141" t="s">
        <v>470</v>
      </c>
      <c r="D2180" s="226"/>
      <c r="E2180" s="185">
        <v>18</v>
      </c>
      <c r="F2180" s="505">
        <v>21.74</v>
      </c>
    </row>
    <row r="2181" spans="2:6" ht="15.75" thickBot="1" x14ac:dyDescent="0.3">
      <c r="B2181" s="533" t="s">
        <v>586</v>
      </c>
      <c r="C2181" s="180" t="s">
        <v>634</v>
      </c>
      <c r="D2181" s="538">
        <v>1</v>
      </c>
      <c r="E2181" s="539"/>
      <c r="F2181" s="540">
        <v>21.74</v>
      </c>
    </row>
    <row r="2182" spans="2:6" ht="15.75" thickBot="1" x14ac:dyDescent="0.3">
      <c r="D2182" s="121"/>
      <c r="E2182" s="122"/>
    </row>
    <row r="2183" spans="2:6" ht="15.75" thickBot="1" x14ac:dyDescent="0.3">
      <c r="B2183" s="598" t="s">
        <v>583</v>
      </c>
      <c r="C2183" s="599"/>
      <c r="D2183" s="599"/>
      <c r="E2183" s="599"/>
      <c r="F2183" s="600"/>
    </row>
    <row r="2184" spans="2:6" ht="30.75" thickBot="1" x14ac:dyDescent="0.3">
      <c r="B2184" s="246" t="s">
        <v>595</v>
      </c>
      <c r="C2184" s="284" t="s">
        <v>146</v>
      </c>
      <c r="D2184" s="248" t="s">
        <v>147</v>
      </c>
      <c r="E2184" s="249" t="s">
        <v>148</v>
      </c>
      <c r="F2184" s="250" t="s">
        <v>149</v>
      </c>
    </row>
    <row r="2185" spans="2:6" x14ac:dyDescent="0.25">
      <c r="B2185" s="220" t="s">
        <v>150</v>
      </c>
      <c r="C2185" s="221" t="s">
        <v>151</v>
      </c>
      <c r="D2185" s="241"/>
      <c r="E2185" s="223">
        <v>2.8</v>
      </c>
      <c r="F2185" s="224">
        <v>21.74</v>
      </c>
    </row>
    <row r="2186" spans="2:6" x14ac:dyDescent="0.25">
      <c r="B2186" s="162" t="s">
        <v>173</v>
      </c>
      <c r="C2186" s="242" t="s">
        <v>173</v>
      </c>
      <c r="D2186" s="186">
        <v>1</v>
      </c>
      <c r="E2186" s="139">
        <v>1.1819999999999999</v>
      </c>
      <c r="F2186" s="143">
        <v>1.087</v>
      </c>
    </row>
    <row r="2187" spans="2:6" x14ac:dyDescent="0.25">
      <c r="B2187" s="232" t="s">
        <v>239</v>
      </c>
      <c r="C2187" s="541" t="s">
        <v>239</v>
      </c>
      <c r="D2187" s="186">
        <v>1</v>
      </c>
      <c r="E2187" s="147"/>
      <c r="F2187" s="225">
        <v>21.74</v>
      </c>
    </row>
    <row r="2188" spans="2:6" x14ac:dyDescent="0.25">
      <c r="B2188" s="304" t="s">
        <v>474</v>
      </c>
      <c r="C2188" s="169" t="s">
        <v>470</v>
      </c>
      <c r="D2188" s="300"/>
      <c r="E2188" s="139">
        <v>13.48</v>
      </c>
      <c r="F2188" s="392">
        <v>21.74</v>
      </c>
    </row>
    <row r="2189" spans="2:6" ht="15.75" thickBot="1" x14ac:dyDescent="0.3">
      <c r="B2189" s="168" t="s">
        <v>158</v>
      </c>
      <c r="C2189" s="180" t="s">
        <v>309</v>
      </c>
      <c r="D2189" s="226">
        <v>1</v>
      </c>
      <c r="E2189" s="171"/>
      <c r="F2189" s="172">
        <v>1.087</v>
      </c>
    </row>
    <row r="2190" spans="2:6" ht="15.75" thickBot="1" x14ac:dyDescent="0.3">
      <c r="D2190" s="121"/>
      <c r="E2190" s="122"/>
    </row>
    <row r="2191" spans="2:6" ht="15.75" thickBot="1" x14ac:dyDescent="0.3">
      <c r="B2191" s="598" t="s">
        <v>583</v>
      </c>
      <c r="C2191" s="599"/>
      <c r="D2191" s="599"/>
      <c r="E2191" s="599"/>
      <c r="F2191" s="600"/>
    </row>
    <row r="2192" spans="2:6" ht="30.75" thickBot="1" x14ac:dyDescent="0.3">
      <c r="B2192" s="246" t="s">
        <v>596</v>
      </c>
      <c r="C2192" s="284" t="s">
        <v>146</v>
      </c>
      <c r="D2192" s="248" t="s">
        <v>147</v>
      </c>
      <c r="E2192" s="249" t="s">
        <v>148</v>
      </c>
      <c r="F2192" s="250" t="s">
        <v>149</v>
      </c>
    </row>
    <row r="2193" spans="2:6" x14ac:dyDescent="0.25">
      <c r="B2193" s="162" t="s">
        <v>150</v>
      </c>
      <c r="C2193" s="287" t="s">
        <v>151</v>
      </c>
      <c r="D2193" s="485"/>
      <c r="E2193" s="251">
        <v>9.3000000000000007</v>
      </c>
      <c r="F2193" s="225">
        <v>21.74</v>
      </c>
    </row>
    <row r="2194" spans="2:6" x14ac:dyDescent="0.25">
      <c r="B2194" s="232" t="s">
        <v>173</v>
      </c>
      <c r="C2194" s="169" t="s">
        <v>173</v>
      </c>
      <c r="D2194" s="186">
        <v>1</v>
      </c>
      <c r="E2194" s="139">
        <v>1.5760000000000001</v>
      </c>
      <c r="F2194" s="143">
        <v>1.087</v>
      </c>
    </row>
    <row r="2195" spans="2:6" x14ac:dyDescent="0.25">
      <c r="B2195" s="232" t="s">
        <v>173</v>
      </c>
      <c r="C2195" s="169" t="s">
        <v>173</v>
      </c>
      <c r="D2195" s="186">
        <v>1</v>
      </c>
      <c r="E2195" s="139">
        <v>1.1819999999999999</v>
      </c>
      <c r="F2195" s="491">
        <v>1.087</v>
      </c>
    </row>
    <row r="2196" spans="2:6" x14ac:dyDescent="0.25">
      <c r="B2196" s="232" t="s">
        <v>173</v>
      </c>
      <c r="C2196" s="169" t="s">
        <v>173</v>
      </c>
      <c r="D2196" s="186">
        <v>1</v>
      </c>
      <c r="E2196" s="139">
        <v>1.1819999999999999</v>
      </c>
      <c r="F2196" s="491">
        <v>1.087</v>
      </c>
    </row>
    <row r="2197" spans="2:6" x14ac:dyDescent="0.25">
      <c r="B2197" s="232" t="s">
        <v>327</v>
      </c>
      <c r="C2197" s="169" t="s">
        <v>691</v>
      </c>
      <c r="D2197" s="186">
        <v>1</v>
      </c>
      <c r="E2197" s="147"/>
      <c r="F2197" s="225">
        <v>21.74</v>
      </c>
    </row>
    <row r="2198" spans="2:6" x14ac:dyDescent="0.25">
      <c r="B2198" s="232" t="s">
        <v>175</v>
      </c>
      <c r="C2198" s="169" t="s">
        <v>692</v>
      </c>
      <c r="D2198" s="186">
        <v>2</v>
      </c>
      <c r="E2198" s="147"/>
      <c r="F2198" s="225">
        <v>21.74</v>
      </c>
    </row>
    <row r="2199" spans="2:6" x14ac:dyDescent="0.25">
      <c r="B2199" s="232" t="s">
        <v>329</v>
      </c>
      <c r="C2199" s="169" t="s">
        <v>692</v>
      </c>
      <c r="D2199" s="186">
        <v>1</v>
      </c>
      <c r="E2199" s="147"/>
      <c r="F2199" s="225">
        <v>21.74</v>
      </c>
    </row>
    <row r="2200" spans="2:6" x14ac:dyDescent="0.25">
      <c r="B2200" s="232" t="s">
        <v>474</v>
      </c>
      <c r="C2200" s="169" t="s">
        <v>470</v>
      </c>
      <c r="D2200" s="186"/>
      <c r="E2200" s="139">
        <v>32.033999999999999</v>
      </c>
      <c r="F2200" s="225">
        <v>21.74</v>
      </c>
    </row>
    <row r="2201" spans="2:6" x14ac:dyDescent="0.25">
      <c r="B2201" s="232" t="s">
        <v>158</v>
      </c>
      <c r="C2201" s="169" t="s">
        <v>309</v>
      </c>
      <c r="D2201" s="186">
        <v>1</v>
      </c>
      <c r="E2201" s="147"/>
      <c r="F2201" s="143">
        <v>1.087</v>
      </c>
    </row>
    <row r="2202" spans="2:6" ht="15.75" thickBot="1" x14ac:dyDescent="0.3">
      <c r="B2202" s="182" t="s">
        <v>586</v>
      </c>
      <c r="C2202" s="180" t="s">
        <v>634</v>
      </c>
      <c r="D2202" s="189">
        <v>1</v>
      </c>
      <c r="E2202" s="171"/>
      <c r="F2202" s="234">
        <v>21.74</v>
      </c>
    </row>
    <row r="2203" spans="2:6" ht="15.75" thickBot="1" x14ac:dyDescent="0.3">
      <c r="D2203" s="121"/>
      <c r="E2203" s="122"/>
    </row>
    <row r="2204" spans="2:6" ht="15.75" thickBot="1" x14ac:dyDescent="0.3">
      <c r="B2204" s="598" t="s">
        <v>583</v>
      </c>
      <c r="C2204" s="599"/>
      <c r="D2204" s="599"/>
      <c r="E2204" s="599"/>
      <c r="F2204" s="600"/>
    </row>
    <row r="2205" spans="2:6" ht="30.75" thickBot="1" x14ac:dyDescent="0.3">
      <c r="B2205" s="235" t="s">
        <v>597</v>
      </c>
      <c r="C2205" s="236" t="s">
        <v>146</v>
      </c>
      <c r="D2205" s="237" t="s">
        <v>147</v>
      </c>
      <c r="E2205" s="238" t="s">
        <v>148</v>
      </c>
      <c r="F2205" s="239" t="s">
        <v>149</v>
      </c>
    </row>
    <row r="2206" spans="2:6" x14ac:dyDescent="0.25">
      <c r="B2206" s="220" t="s">
        <v>150</v>
      </c>
      <c r="C2206" s="221" t="s">
        <v>151</v>
      </c>
      <c r="D2206" s="241"/>
      <c r="E2206" s="223">
        <v>16.899999999999999</v>
      </c>
      <c r="F2206" s="224">
        <v>21.74</v>
      </c>
    </row>
    <row r="2207" spans="2:6" x14ac:dyDescent="0.25">
      <c r="B2207" s="232" t="s">
        <v>173</v>
      </c>
      <c r="C2207" s="169" t="s">
        <v>173</v>
      </c>
      <c r="D2207" s="186">
        <v>1</v>
      </c>
      <c r="E2207" s="139">
        <v>1.5760000000000001</v>
      </c>
      <c r="F2207" s="143">
        <v>0.27174999999999999</v>
      </c>
    </row>
    <row r="2208" spans="2:6" x14ac:dyDescent="0.25">
      <c r="B2208" s="232" t="s">
        <v>277</v>
      </c>
      <c r="C2208" s="169" t="s">
        <v>277</v>
      </c>
      <c r="D2208" s="186">
        <v>1</v>
      </c>
      <c r="E2208" s="139">
        <v>2.4779999999999998</v>
      </c>
      <c r="F2208" s="143">
        <v>1.087</v>
      </c>
    </row>
    <row r="2209" spans="2:6" x14ac:dyDescent="0.25">
      <c r="B2209" s="232" t="s">
        <v>158</v>
      </c>
      <c r="C2209" s="169" t="s">
        <v>309</v>
      </c>
      <c r="D2209" s="186">
        <v>2</v>
      </c>
      <c r="E2209" s="147"/>
      <c r="F2209" s="143">
        <v>1.087</v>
      </c>
    </row>
    <row r="2210" spans="2:6" ht="15.75" thickBot="1" x14ac:dyDescent="0.3">
      <c r="B2210" s="182" t="s">
        <v>586</v>
      </c>
      <c r="C2210" s="180" t="s">
        <v>634</v>
      </c>
      <c r="D2210" s="189">
        <v>1</v>
      </c>
      <c r="E2210" s="171"/>
      <c r="F2210" s="234">
        <v>21.74</v>
      </c>
    </row>
    <row r="2211" spans="2:6" ht="15.75" thickBot="1" x14ac:dyDescent="0.3">
      <c r="D2211" s="121"/>
      <c r="E2211" s="122"/>
    </row>
    <row r="2212" spans="2:6" ht="15.75" thickBot="1" x14ac:dyDescent="0.3">
      <c r="B2212" s="598" t="s">
        <v>583</v>
      </c>
      <c r="C2212" s="599"/>
      <c r="D2212" s="599"/>
      <c r="E2212" s="599"/>
      <c r="F2212" s="600"/>
    </row>
    <row r="2213" spans="2:6" ht="30.75" thickBot="1" x14ac:dyDescent="0.3">
      <c r="B2213" s="215" t="s">
        <v>598</v>
      </c>
      <c r="C2213" s="216" t="s">
        <v>146</v>
      </c>
      <c r="D2213" s="217" t="s">
        <v>147</v>
      </c>
      <c r="E2213" s="218" t="s">
        <v>148</v>
      </c>
      <c r="F2213" s="219" t="s">
        <v>149</v>
      </c>
    </row>
    <row r="2214" spans="2:6" x14ac:dyDescent="0.25">
      <c r="B2214" s="220" t="s">
        <v>150</v>
      </c>
      <c r="C2214" s="221" t="s">
        <v>151</v>
      </c>
      <c r="D2214" s="241"/>
      <c r="E2214" s="223">
        <v>9.4</v>
      </c>
      <c r="F2214" s="224">
        <v>21.74</v>
      </c>
    </row>
    <row r="2215" spans="2:6" ht="15.75" thickBot="1" x14ac:dyDescent="0.3">
      <c r="B2215" s="168" t="s">
        <v>173</v>
      </c>
      <c r="C2215" s="291" t="s">
        <v>173</v>
      </c>
      <c r="D2215" s="226">
        <v>1</v>
      </c>
      <c r="E2215" s="185">
        <v>1.5760000000000001</v>
      </c>
      <c r="F2215" s="172">
        <v>1.087</v>
      </c>
    </row>
    <row r="2216" spans="2:6" ht="15.75" thickBot="1" x14ac:dyDescent="0.3">
      <c r="D2216" s="121"/>
      <c r="E2216" s="122"/>
    </row>
    <row r="2217" spans="2:6" ht="15.75" thickBot="1" x14ac:dyDescent="0.3">
      <c r="B2217" s="598" t="s">
        <v>583</v>
      </c>
      <c r="C2217" s="599"/>
      <c r="D2217" s="599"/>
      <c r="E2217" s="599"/>
      <c r="F2217" s="600"/>
    </row>
    <row r="2218" spans="2:6" ht="30.75" thickBot="1" x14ac:dyDescent="0.3">
      <c r="B2218" s="215" t="s">
        <v>599</v>
      </c>
      <c r="C2218" s="216" t="s">
        <v>146</v>
      </c>
      <c r="D2218" s="217" t="s">
        <v>147</v>
      </c>
      <c r="E2218" s="218" t="s">
        <v>148</v>
      </c>
      <c r="F2218" s="219" t="s">
        <v>149</v>
      </c>
    </row>
    <row r="2219" spans="2:6" x14ac:dyDescent="0.25">
      <c r="B2219" s="220" t="s">
        <v>150</v>
      </c>
      <c r="C2219" s="221" t="s">
        <v>214</v>
      </c>
      <c r="D2219" s="241"/>
      <c r="E2219" s="223">
        <v>36.4</v>
      </c>
      <c r="F2219" s="542">
        <v>21.74</v>
      </c>
    </row>
    <row r="2220" spans="2:6" x14ac:dyDescent="0.25">
      <c r="B2220" s="232" t="s">
        <v>173</v>
      </c>
      <c r="C2220" s="169" t="s">
        <v>173</v>
      </c>
      <c r="D2220" s="186">
        <v>1</v>
      </c>
      <c r="E2220" s="139">
        <v>1.5760000000000001</v>
      </c>
      <c r="F2220" s="543">
        <v>0.27174999999999999</v>
      </c>
    </row>
    <row r="2221" spans="2:6" x14ac:dyDescent="0.25">
      <c r="B2221" s="232" t="s">
        <v>277</v>
      </c>
      <c r="C2221" s="169" t="s">
        <v>277</v>
      </c>
      <c r="D2221" s="186">
        <v>1</v>
      </c>
      <c r="E2221" s="139">
        <v>5.7525000000000004</v>
      </c>
      <c r="F2221" s="543">
        <v>1.087</v>
      </c>
    </row>
    <row r="2222" spans="2:6" x14ac:dyDescent="0.25">
      <c r="B2222" s="232" t="s">
        <v>545</v>
      </c>
      <c r="C2222" s="141" t="s">
        <v>554</v>
      </c>
      <c r="D2222" s="186">
        <v>4</v>
      </c>
      <c r="E2222" s="147"/>
      <c r="F2222" s="544">
        <v>21.74</v>
      </c>
    </row>
    <row r="2223" spans="2:6" x14ac:dyDescent="0.25">
      <c r="B2223" s="232" t="s">
        <v>158</v>
      </c>
      <c r="C2223" s="169" t="s">
        <v>309</v>
      </c>
      <c r="D2223" s="186">
        <v>3</v>
      </c>
      <c r="E2223" s="147"/>
      <c r="F2223" s="543">
        <v>1.087</v>
      </c>
    </row>
    <row r="2224" spans="2:6" ht="15.75" thickBot="1" x14ac:dyDescent="0.3">
      <c r="B2224" s="182" t="s">
        <v>586</v>
      </c>
      <c r="C2224" s="180" t="s">
        <v>634</v>
      </c>
      <c r="D2224" s="189">
        <v>4</v>
      </c>
      <c r="E2224" s="171"/>
      <c r="F2224" s="545">
        <v>21.74</v>
      </c>
    </row>
    <row r="2225" spans="2:6" x14ac:dyDescent="0.25">
      <c r="D2225" s="121"/>
      <c r="E2225" s="122"/>
    </row>
    <row r="2226" spans="2:6" ht="15.75" thickBot="1" x14ac:dyDescent="0.3">
      <c r="D2226" s="121"/>
      <c r="E2226" s="122"/>
    </row>
    <row r="2227" spans="2:6" ht="19.5" thickBot="1" x14ac:dyDescent="0.3">
      <c r="B2227" s="124" t="s">
        <v>600</v>
      </c>
      <c r="C2227" s="125"/>
      <c r="D2227" s="125"/>
      <c r="E2227" s="125"/>
      <c r="F2227" s="126"/>
    </row>
    <row r="2228" spans="2:6" ht="15.75" thickBot="1" x14ac:dyDescent="0.3">
      <c r="B2228" s="546" t="s">
        <v>601</v>
      </c>
      <c r="C2228" s="547"/>
      <c r="D2228" s="547"/>
      <c r="E2228" s="547"/>
      <c r="F2228" s="548"/>
    </row>
    <row r="2229" spans="2:6" ht="30.75" thickBot="1" x14ac:dyDescent="0.3">
      <c r="B2229" s="235" t="s">
        <v>602</v>
      </c>
      <c r="C2229" s="236" t="s">
        <v>146</v>
      </c>
      <c r="D2229" s="237" t="s">
        <v>147</v>
      </c>
      <c r="E2229" s="238" t="s">
        <v>148</v>
      </c>
      <c r="F2229" s="239" t="s">
        <v>149</v>
      </c>
    </row>
    <row r="2230" spans="2:6" x14ac:dyDescent="0.25">
      <c r="B2230" s="609" t="s">
        <v>150</v>
      </c>
      <c r="C2230" s="287" t="s">
        <v>151</v>
      </c>
      <c r="D2230" s="485"/>
      <c r="E2230" s="549">
        <v>35.5</v>
      </c>
      <c r="F2230" s="225">
        <v>21.74</v>
      </c>
    </row>
    <row r="2231" spans="2:6" x14ac:dyDescent="0.25">
      <c r="B2231" s="232" t="s">
        <v>173</v>
      </c>
      <c r="C2231" s="169" t="s">
        <v>173</v>
      </c>
      <c r="D2231" s="186">
        <v>1</v>
      </c>
      <c r="E2231" s="550">
        <v>1.9800000000000002</v>
      </c>
      <c r="F2231" s="143">
        <v>1.087</v>
      </c>
    </row>
    <row r="2232" spans="2:6" x14ac:dyDescent="0.25">
      <c r="B2232" s="232" t="s">
        <v>277</v>
      </c>
      <c r="C2232" s="169" t="s">
        <v>277</v>
      </c>
      <c r="D2232" s="186">
        <v>1</v>
      </c>
      <c r="E2232" s="551">
        <v>7.7259000000000002</v>
      </c>
      <c r="F2232" s="143">
        <v>0.27174999999999999</v>
      </c>
    </row>
    <row r="2233" spans="2:6" x14ac:dyDescent="0.25">
      <c r="B2233" s="232" t="s">
        <v>277</v>
      </c>
      <c r="C2233" s="169" t="s">
        <v>277</v>
      </c>
      <c r="D2233" s="186">
        <v>1</v>
      </c>
      <c r="E2233" s="551">
        <v>7.5347999999999997</v>
      </c>
      <c r="F2233" s="225">
        <v>0.27174999999999999</v>
      </c>
    </row>
    <row r="2234" spans="2:6" x14ac:dyDescent="0.25">
      <c r="B2234" s="232" t="s">
        <v>158</v>
      </c>
      <c r="C2234" s="169" t="s">
        <v>309</v>
      </c>
      <c r="D2234" s="186">
        <v>1</v>
      </c>
      <c r="E2234" s="552"/>
      <c r="F2234" s="225">
        <v>1.087</v>
      </c>
    </row>
    <row r="2235" spans="2:6" ht="15.75" thickBot="1" x14ac:dyDescent="0.3">
      <c r="B2235" s="168" t="s">
        <v>586</v>
      </c>
      <c r="C2235" s="180" t="s">
        <v>634</v>
      </c>
      <c r="D2235" s="189">
        <v>1</v>
      </c>
      <c r="E2235" s="553"/>
      <c r="F2235" s="181">
        <v>21.74</v>
      </c>
    </row>
    <row r="2236" spans="2:6" ht="15.75" thickBot="1" x14ac:dyDescent="0.3">
      <c r="E2236" s="554"/>
      <c r="F2236" s="123"/>
    </row>
    <row r="2237" spans="2:6" ht="15.75" thickBot="1" x14ac:dyDescent="0.3">
      <c r="B2237" s="546" t="s">
        <v>601</v>
      </c>
      <c r="C2237" s="547"/>
      <c r="D2237" s="547"/>
      <c r="E2237" s="547"/>
      <c r="F2237" s="548"/>
    </row>
    <row r="2238" spans="2:6" ht="30.75" thickBot="1" x14ac:dyDescent="0.3">
      <c r="B2238" s="235" t="s">
        <v>603</v>
      </c>
      <c r="C2238" s="236" t="s">
        <v>146</v>
      </c>
      <c r="D2238" s="237" t="s">
        <v>147</v>
      </c>
      <c r="E2238" s="238" t="s">
        <v>148</v>
      </c>
      <c r="F2238" s="239" t="s">
        <v>149</v>
      </c>
    </row>
    <row r="2239" spans="2:6" x14ac:dyDescent="0.25">
      <c r="B2239" s="609" t="s">
        <v>150</v>
      </c>
      <c r="C2239" s="287" t="s">
        <v>153</v>
      </c>
      <c r="D2239" s="485"/>
      <c r="E2239" s="549">
        <v>25.5</v>
      </c>
      <c r="F2239" s="225">
        <v>21.74</v>
      </c>
    </row>
    <row r="2240" spans="2:6" x14ac:dyDescent="0.25">
      <c r="B2240" s="232" t="s">
        <v>592</v>
      </c>
      <c r="C2240" s="169" t="s">
        <v>592</v>
      </c>
      <c r="D2240" s="186"/>
      <c r="E2240" s="550">
        <v>12.8</v>
      </c>
      <c r="F2240" s="143">
        <v>2.1739999999999999</v>
      </c>
    </row>
    <row r="2241" spans="2:6" x14ac:dyDescent="0.25">
      <c r="B2241" s="232" t="s">
        <v>173</v>
      </c>
      <c r="C2241" s="169" t="s">
        <v>173</v>
      </c>
      <c r="D2241" s="186">
        <v>1</v>
      </c>
      <c r="E2241" s="550">
        <v>1.7600000000000002</v>
      </c>
      <c r="F2241" s="143">
        <v>1.087</v>
      </c>
    </row>
    <row r="2242" spans="2:6" x14ac:dyDescent="0.25">
      <c r="B2242" s="232" t="s">
        <v>173</v>
      </c>
      <c r="C2242" s="169" t="s">
        <v>173</v>
      </c>
      <c r="D2242" s="186">
        <v>1</v>
      </c>
      <c r="E2242" s="550">
        <v>1.9800000000000002</v>
      </c>
      <c r="F2242" s="225">
        <v>1.087</v>
      </c>
    </row>
    <row r="2243" spans="2:6" x14ac:dyDescent="0.25">
      <c r="B2243" s="232" t="s">
        <v>545</v>
      </c>
      <c r="C2243" s="141" t="s">
        <v>554</v>
      </c>
      <c r="D2243" s="186">
        <v>1</v>
      </c>
      <c r="E2243" s="552"/>
      <c r="F2243" s="225">
        <v>21.74</v>
      </c>
    </row>
    <row r="2244" spans="2:6" x14ac:dyDescent="0.25">
      <c r="B2244" s="232" t="s">
        <v>604</v>
      </c>
      <c r="C2244" s="141" t="s">
        <v>309</v>
      </c>
      <c r="D2244" s="186">
        <v>4</v>
      </c>
      <c r="E2244" s="552"/>
      <c r="F2244" s="143">
        <v>1.087</v>
      </c>
    </row>
    <row r="2245" spans="2:6" x14ac:dyDescent="0.25">
      <c r="B2245" s="232" t="s">
        <v>586</v>
      </c>
      <c r="C2245" s="141" t="s">
        <v>634</v>
      </c>
      <c r="D2245" s="207">
        <v>4</v>
      </c>
      <c r="E2245" s="552"/>
      <c r="F2245" s="225">
        <v>21.74</v>
      </c>
    </row>
    <row r="2246" spans="2:6" ht="15.75" thickBot="1" x14ac:dyDescent="0.3">
      <c r="B2246" s="168" t="s">
        <v>605</v>
      </c>
      <c r="C2246" s="291" t="s">
        <v>605</v>
      </c>
      <c r="D2246" s="555">
        <v>1</v>
      </c>
      <c r="E2246" s="553"/>
      <c r="F2246" s="181">
        <v>21.74</v>
      </c>
    </row>
    <row r="2247" spans="2:6" ht="15.75" thickBot="1" x14ac:dyDescent="0.3">
      <c r="E2247" s="554"/>
      <c r="F2247" s="123"/>
    </row>
    <row r="2248" spans="2:6" ht="15.75" thickBot="1" x14ac:dyDescent="0.3">
      <c r="B2248" s="546" t="s">
        <v>601</v>
      </c>
      <c r="C2248" s="547"/>
      <c r="D2248" s="547"/>
      <c r="E2248" s="547"/>
      <c r="F2248" s="548"/>
    </row>
    <row r="2249" spans="2:6" ht="30.75" thickBot="1" x14ac:dyDescent="0.3">
      <c r="B2249" s="235" t="s">
        <v>606</v>
      </c>
      <c r="C2249" s="236" t="s">
        <v>146</v>
      </c>
      <c r="D2249" s="237" t="s">
        <v>147</v>
      </c>
      <c r="E2249" s="238" t="s">
        <v>148</v>
      </c>
      <c r="F2249" s="239" t="s">
        <v>149</v>
      </c>
    </row>
    <row r="2250" spans="2:6" x14ac:dyDescent="0.25">
      <c r="B2250" s="162" t="s">
        <v>150</v>
      </c>
      <c r="C2250" s="287" t="s">
        <v>153</v>
      </c>
      <c r="D2250" s="485"/>
      <c r="E2250" s="549">
        <v>11.1</v>
      </c>
      <c r="F2250" s="225">
        <v>21.74</v>
      </c>
    </row>
    <row r="2251" spans="2:6" x14ac:dyDescent="0.25">
      <c r="B2251" s="162" t="s">
        <v>173</v>
      </c>
      <c r="C2251" s="556" t="s">
        <v>173</v>
      </c>
      <c r="D2251" s="186">
        <v>1</v>
      </c>
      <c r="E2251" s="550">
        <v>1.8</v>
      </c>
      <c r="F2251" s="143">
        <v>1.087</v>
      </c>
    </row>
    <row r="2252" spans="2:6" ht="15.75" thickBot="1" x14ac:dyDescent="0.3">
      <c r="B2252" s="182" t="s">
        <v>158</v>
      </c>
      <c r="C2252" s="180" t="s">
        <v>309</v>
      </c>
      <c r="D2252" s="226">
        <v>1</v>
      </c>
      <c r="E2252" s="553"/>
      <c r="F2252" s="172">
        <v>1.087</v>
      </c>
    </row>
    <row r="2253" spans="2:6" ht="15.75" thickBot="1" x14ac:dyDescent="0.3">
      <c r="E2253" s="554"/>
      <c r="F2253" s="123"/>
    </row>
    <row r="2254" spans="2:6" ht="15.75" thickBot="1" x14ac:dyDescent="0.3">
      <c r="B2254" s="546" t="s">
        <v>601</v>
      </c>
      <c r="C2254" s="547"/>
      <c r="D2254" s="547"/>
      <c r="E2254" s="547"/>
      <c r="F2254" s="548"/>
    </row>
    <row r="2255" spans="2:6" ht="30.75" thickBot="1" x14ac:dyDescent="0.3">
      <c r="B2255" s="235" t="s">
        <v>607</v>
      </c>
      <c r="C2255" s="497" t="s">
        <v>146</v>
      </c>
      <c r="D2255" s="237" t="s">
        <v>147</v>
      </c>
      <c r="E2255" s="238" t="s">
        <v>148</v>
      </c>
      <c r="F2255" s="239" t="s">
        <v>149</v>
      </c>
    </row>
    <row r="2256" spans="2:6" x14ac:dyDescent="0.25">
      <c r="B2256" s="232" t="s">
        <v>150</v>
      </c>
      <c r="C2256" s="137" t="s">
        <v>153</v>
      </c>
      <c r="D2256" s="485"/>
      <c r="E2256" s="549">
        <v>12</v>
      </c>
      <c r="F2256" s="225">
        <v>21.74</v>
      </c>
    </row>
    <row r="2257" spans="2:6" x14ac:dyDescent="0.25">
      <c r="B2257" s="232" t="s">
        <v>173</v>
      </c>
      <c r="C2257" s="169" t="s">
        <v>173</v>
      </c>
      <c r="D2257" s="186">
        <v>1</v>
      </c>
      <c r="E2257" s="550">
        <v>1.8</v>
      </c>
      <c r="F2257" s="143">
        <v>1.087</v>
      </c>
    </row>
    <row r="2258" spans="2:6" x14ac:dyDescent="0.25">
      <c r="B2258" s="162" t="s">
        <v>545</v>
      </c>
      <c r="C2258" s="141" t="s">
        <v>554</v>
      </c>
      <c r="D2258" s="186">
        <v>1</v>
      </c>
      <c r="E2258" s="552"/>
      <c r="F2258" s="225">
        <v>21.74</v>
      </c>
    </row>
    <row r="2259" spans="2:6" x14ac:dyDescent="0.25">
      <c r="B2259" s="162" t="s">
        <v>158</v>
      </c>
      <c r="C2259" s="141" t="s">
        <v>309</v>
      </c>
      <c r="D2259" s="186">
        <v>1</v>
      </c>
      <c r="E2259" s="552"/>
      <c r="F2259" s="143">
        <v>1.087</v>
      </c>
    </row>
    <row r="2260" spans="2:6" x14ac:dyDescent="0.25">
      <c r="B2260" s="162" t="s">
        <v>586</v>
      </c>
      <c r="C2260" s="141" t="s">
        <v>634</v>
      </c>
      <c r="D2260" s="207">
        <v>1</v>
      </c>
      <c r="E2260" s="552"/>
      <c r="F2260" s="225">
        <v>21.74</v>
      </c>
    </row>
    <row r="2261" spans="2:6" ht="15.75" thickBot="1" x14ac:dyDescent="0.3">
      <c r="B2261" s="168" t="s">
        <v>605</v>
      </c>
      <c r="C2261" s="291" t="s">
        <v>605</v>
      </c>
      <c r="D2261" s="555">
        <v>1</v>
      </c>
      <c r="E2261" s="553"/>
      <c r="F2261" s="181">
        <v>21.74</v>
      </c>
    </row>
    <row r="2262" spans="2:6" ht="15.75" thickBot="1" x14ac:dyDescent="0.3">
      <c r="E2262" s="554"/>
      <c r="F2262" s="123"/>
    </row>
    <row r="2263" spans="2:6" ht="15.75" thickBot="1" x14ac:dyDescent="0.3">
      <c r="B2263" s="546" t="s">
        <v>601</v>
      </c>
      <c r="C2263" s="557"/>
      <c r="D2263" s="557"/>
      <c r="E2263" s="557"/>
      <c r="F2263" s="558"/>
    </row>
    <row r="2264" spans="2:6" ht="30.75" thickBot="1" x14ac:dyDescent="0.3">
      <c r="B2264" s="235" t="s">
        <v>608</v>
      </c>
      <c r="C2264" s="236" t="s">
        <v>146</v>
      </c>
      <c r="D2264" s="237" t="s">
        <v>147</v>
      </c>
      <c r="E2264" s="238" t="s">
        <v>148</v>
      </c>
      <c r="F2264" s="239" t="s">
        <v>149</v>
      </c>
    </row>
    <row r="2265" spans="2:6" x14ac:dyDescent="0.25">
      <c r="B2265" s="162" t="s">
        <v>150</v>
      </c>
      <c r="C2265" s="287" t="s">
        <v>151</v>
      </c>
      <c r="D2265" s="485"/>
      <c r="E2265" s="549">
        <v>8.1</v>
      </c>
      <c r="F2265" s="225">
        <v>21.74</v>
      </c>
    </row>
    <row r="2266" spans="2:6" x14ac:dyDescent="0.25">
      <c r="B2266" s="232" t="s">
        <v>173</v>
      </c>
      <c r="C2266" s="169" t="s">
        <v>173</v>
      </c>
      <c r="D2266" s="186">
        <v>1</v>
      </c>
      <c r="E2266" s="550">
        <v>1.8</v>
      </c>
      <c r="F2266" s="143">
        <v>1.087</v>
      </c>
    </row>
    <row r="2267" spans="2:6" ht="15.75" thickBot="1" x14ac:dyDescent="0.3">
      <c r="B2267" s="182" t="s">
        <v>158</v>
      </c>
      <c r="C2267" s="141" t="s">
        <v>309</v>
      </c>
      <c r="D2267" s="226">
        <v>1</v>
      </c>
      <c r="E2267" s="553"/>
      <c r="F2267" s="172">
        <v>1.087</v>
      </c>
    </row>
    <row r="2268" spans="2:6" ht="15.75" thickBot="1" x14ac:dyDescent="0.3">
      <c r="E2268" s="554"/>
      <c r="F2268" s="123"/>
    </row>
    <row r="2269" spans="2:6" ht="15.75" thickBot="1" x14ac:dyDescent="0.3">
      <c r="B2269" s="546" t="s">
        <v>601</v>
      </c>
      <c r="C2269" s="547"/>
      <c r="D2269" s="547"/>
      <c r="E2269" s="547"/>
      <c r="F2269" s="548"/>
    </row>
    <row r="2270" spans="2:6" ht="30.75" thickBot="1" x14ac:dyDescent="0.3">
      <c r="B2270" s="246" t="s">
        <v>609</v>
      </c>
      <c r="C2270" s="284" t="s">
        <v>146</v>
      </c>
      <c r="D2270" s="248" t="s">
        <v>147</v>
      </c>
      <c r="E2270" s="249" t="s">
        <v>148</v>
      </c>
      <c r="F2270" s="250" t="s">
        <v>149</v>
      </c>
    </row>
    <row r="2271" spans="2:6" x14ac:dyDescent="0.25">
      <c r="B2271" s="162" t="s">
        <v>150</v>
      </c>
      <c r="C2271" s="287" t="s">
        <v>151</v>
      </c>
      <c r="D2271" s="485"/>
      <c r="E2271" s="549">
        <v>4</v>
      </c>
      <c r="F2271" s="225">
        <v>21.74</v>
      </c>
    </row>
    <row r="2272" spans="2:6" x14ac:dyDescent="0.25">
      <c r="B2272" s="232" t="s">
        <v>173</v>
      </c>
      <c r="C2272" s="169" t="s">
        <v>173</v>
      </c>
      <c r="D2272" s="186">
        <v>1</v>
      </c>
      <c r="E2272" s="550">
        <v>1.4</v>
      </c>
      <c r="F2272" s="143">
        <v>1.087</v>
      </c>
    </row>
    <row r="2273" spans="2:6" x14ac:dyDescent="0.25">
      <c r="B2273" s="232" t="s">
        <v>474</v>
      </c>
      <c r="C2273" s="169" t="s">
        <v>470</v>
      </c>
      <c r="D2273" s="186"/>
      <c r="E2273" s="550">
        <v>10</v>
      </c>
      <c r="F2273" s="225">
        <v>21.74</v>
      </c>
    </row>
    <row r="2274" spans="2:6" x14ac:dyDescent="0.25">
      <c r="B2274" s="506" t="s">
        <v>525</v>
      </c>
      <c r="C2274" s="122" t="s">
        <v>691</v>
      </c>
      <c r="D2274" s="300">
        <v>1</v>
      </c>
      <c r="E2274" s="559"/>
      <c r="F2274" s="225">
        <v>21.74</v>
      </c>
    </row>
    <row r="2275" spans="2:6" ht="15.75" thickBot="1" x14ac:dyDescent="0.3">
      <c r="B2275" s="182" t="s">
        <v>158</v>
      </c>
      <c r="C2275" s="141" t="s">
        <v>309</v>
      </c>
      <c r="D2275" s="226">
        <v>1</v>
      </c>
      <c r="E2275" s="553"/>
      <c r="F2275" s="172">
        <v>1.087</v>
      </c>
    </row>
    <row r="2276" spans="2:6" ht="15.75" thickBot="1" x14ac:dyDescent="0.3">
      <c r="E2276" s="554"/>
      <c r="F2276" s="123"/>
    </row>
    <row r="2277" spans="2:6" ht="15.75" thickBot="1" x14ac:dyDescent="0.3">
      <c r="B2277" s="546" t="s">
        <v>601</v>
      </c>
      <c r="C2277" s="547"/>
      <c r="D2277" s="547"/>
      <c r="E2277" s="547"/>
      <c r="F2277" s="548"/>
    </row>
    <row r="2278" spans="2:6" ht="30.75" thickBot="1" x14ac:dyDescent="0.3">
      <c r="B2278" s="246" t="s">
        <v>610</v>
      </c>
      <c r="C2278" s="247" t="s">
        <v>146</v>
      </c>
      <c r="D2278" s="248" t="s">
        <v>147</v>
      </c>
      <c r="E2278" s="249" t="s">
        <v>148</v>
      </c>
      <c r="F2278" s="250" t="s">
        <v>149</v>
      </c>
    </row>
    <row r="2279" spans="2:6" x14ac:dyDescent="0.25">
      <c r="B2279" s="232" t="s">
        <v>150</v>
      </c>
      <c r="C2279" s="137" t="s">
        <v>151</v>
      </c>
      <c r="D2279" s="485"/>
      <c r="E2279" s="549">
        <v>1.1000000000000001</v>
      </c>
      <c r="F2279" s="225">
        <v>21.74</v>
      </c>
    </row>
    <row r="2280" spans="2:6" x14ac:dyDescent="0.25">
      <c r="B2280" s="232" t="s">
        <v>173</v>
      </c>
      <c r="C2280" s="169" t="s">
        <v>173</v>
      </c>
      <c r="D2280" s="186">
        <v>1</v>
      </c>
      <c r="E2280" s="550">
        <v>1.4</v>
      </c>
      <c r="F2280" s="143">
        <v>1.087</v>
      </c>
    </row>
    <row r="2281" spans="2:6" x14ac:dyDescent="0.25">
      <c r="B2281" s="232" t="s">
        <v>474</v>
      </c>
      <c r="C2281" s="169" t="s">
        <v>470</v>
      </c>
      <c r="D2281" s="186"/>
      <c r="E2281" s="550">
        <v>6.6</v>
      </c>
      <c r="F2281" s="491">
        <v>21.74</v>
      </c>
    </row>
    <row r="2282" spans="2:6" ht="15.75" thickBot="1" x14ac:dyDescent="0.3">
      <c r="B2282" s="168" t="s">
        <v>175</v>
      </c>
      <c r="C2282" s="291" t="s">
        <v>692</v>
      </c>
      <c r="D2282" s="226">
        <v>1</v>
      </c>
      <c r="E2282" s="553"/>
      <c r="F2282" s="234">
        <v>21.74</v>
      </c>
    </row>
    <row r="2283" spans="2:6" ht="15.75" thickBot="1" x14ac:dyDescent="0.3">
      <c r="E2283" s="554"/>
      <c r="F2283" s="123"/>
    </row>
    <row r="2284" spans="2:6" ht="15.75" thickBot="1" x14ac:dyDescent="0.3">
      <c r="B2284" s="546" t="s">
        <v>601</v>
      </c>
      <c r="C2284" s="547"/>
      <c r="D2284" s="547"/>
      <c r="E2284" s="547"/>
      <c r="F2284" s="548"/>
    </row>
    <row r="2285" spans="2:6" ht="30.75" thickBot="1" x14ac:dyDescent="0.3">
      <c r="B2285" s="246" t="s">
        <v>611</v>
      </c>
      <c r="C2285" s="247" t="s">
        <v>146</v>
      </c>
      <c r="D2285" s="248" t="s">
        <v>147</v>
      </c>
      <c r="E2285" s="249" t="s">
        <v>148</v>
      </c>
      <c r="F2285" s="250" t="s">
        <v>149</v>
      </c>
    </row>
    <row r="2286" spans="2:6" x14ac:dyDescent="0.25">
      <c r="B2286" s="232" t="s">
        <v>150</v>
      </c>
      <c r="C2286" s="137" t="s">
        <v>151</v>
      </c>
      <c r="D2286" s="485"/>
      <c r="E2286" s="549">
        <v>1.1000000000000001</v>
      </c>
      <c r="F2286" s="225">
        <v>21.74</v>
      </c>
    </row>
    <row r="2287" spans="2:6" x14ac:dyDescent="0.25">
      <c r="B2287" s="232" t="s">
        <v>173</v>
      </c>
      <c r="C2287" s="169" t="s">
        <v>173</v>
      </c>
      <c r="D2287" s="186">
        <v>1</v>
      </c>
      <c r="E2287" s="550">
        <v>0.7</v>
      </c>
      <c r="F2287" s="143">
        <v>1.087</v>
      </c>
    </row>
    <row r="2288" spans="2:6" x14ac:dyDescent="0.25">
      <c r="B2288" s="232" t="s">
        <v>474</v>
      </c>
      <c r="C2288" s="169" t="s">
        <v>470</v>
      </c>
      <c r="D2288" s="186"/>
      <c r="E2288" s="550">
        <v>4.8</v>
      </c>
      <c r="F2288" s="225">
        <v>21.74</v>
      </c>
    </row>
    <row r="2289" spans="2:6" ht="15.75" thickBot="1" x14ac:dyDescent="0.3">
      <c r="B2289" s="168" t="s">
        <v>175</v>
      </c>
      <c r="C2289" s="291" t="s">
        <v>692</v>
      </c>
      <c r="D2289" s="226">
        <v>1</v>
      </c>
      <c r="E2289" s="553"/>
      <c r="F2289" s="172">
        <v>21.74</v>
      </c>
    </row>
    <row r="2290" spans="2:6" ht="15.75" thickBot="1" x14ac:dyDescent="0.3">
      <c r="E2290" s="554"/>
      <c r="F2290" s="123"/>
    </row>
    <row r="2291" spans="2:6" ht="15.75" thickBot="1" x14ac:dyDescent="0.3">
      <c r="B2291" s="546" t="s">
        <v>601</v>
      </c>
      <c r="C2291" s="547"/>
      <c r="D2291" s="547"/>
      <c r="E2291" s="547"/>
      <c r="F2291" s="548"/>
    </row>
    <row r="2292" spans="2:6" ht="30.75" thickBot="1" x14ac:dyDescent="0.3">
      <c r="B2292" s="246" t="s">
        <v>612</v>
      </c>
      <c r="C2292" s="247" t="s">
        <v>146</v>
      </c>
      <c r="D2292" s="248" t="s">
        <v>147</v>
      </c>
      <c r="E2292" s="249" t="s">
        <v>148</v>
      </c>
      <c r="F2292" s="250" t="s">
        <v>149</v>
      </c>
    </row>
    <row r="2293" spans="2:6" x14ac:dyDescent="0.25">
      <c r="B2293" s="232" t="s">
        <v>150</v>
      </c>
      <c r="C2293" s="137" t="s">
        <v>151</v>
      </c>
      <c r="D2293" s="485"/>
      <c r="E2293" s="549">
        <v>1.1000000000000001</v>
      </c>
      <c r="F2293" s="225">
        <v>21.74</v>
      </c>
    </row>
    <row r="2294" spans="2:6" x14ac:dyDescent="0.25">
      <c r="B2294" s="232" t="s">
        <v>173</v>
      </c>
      <c r="C2294" s="169" t="s">
        <v>173</v>
      </c>
      <c r="D2294" s="186">
        <v>1</v>
      </c>
      <c r="E2294" s="550">
        <v>1.4</v>
      </c>
      <c r="F2294" s="143">
        <v>1.087</v>
      </c>
    </row>
    <row r="2295" spans="2:6" ht="15.75" thickBot="1" x14ac:dyDescent="0.3">
      <c r="B2295" s="168" t="s">
        <v>329</v>
      </c>
      <c r="C2295" s="291" t="s">
        <v>692</v>
      </c>
      <c r="D2295" s="226">
        <v>1</v>
      </c>
      <c r="E2295" s="553"/>
      <c r="F2295" s="234">
        <v>21.74</v>
      </c>
    </row>
    <row r="2296" spans="2:6" ht="15.75" thickBot="1" x14ac:dyDescent="0.3">
      <c r="E2296" s="554"/>
      <c r="F2296" s="123"/>
    </row>
    <row r="2297" spans="2:6" ht="15.75" thickBot="1" x14ac:dyDescent="0.3">
      <c r="B2297" s="546" t="s">
        <v>601</v>
      </c>
      <c r="C2297" s="547"/>
      <c r="D2297" s="547"/>
      <c r="E2297" s="547"/>
      <c r="F2297" s="548"/>
    </row>
    <row r="2298" spans="2:6" ht="30.75" thickBot="1" x14ac:dyDescent="0.3">
      <c r="B2298" s="227" t="s">
        <v>613</v>
      </c>
      <c r="C2298" s="526" t="s">
        <v>146</v>
      </c>
      <c r="D2298" s="229" t="s">
        <v>147</v>
      </c>
      <c r="E2298" s="230" t="s">
        <v>148</v>
      </c>
      <c r="F2298" s="231" t="s">
        <v>149</v>
      </c>
    </row>
    <row r="2299" spans="2:6" x14ac:dyDescent="0.25">
      <c r="B2299" s="232" t="s">
        <v>150</v>
      </c>
      <c r="C2299" s="137" t="s">
        <v>153</v>
      </c>
      <c r="D2299" s="485"/>
      <c r="E2299" s="549">
        <v>5.0999999999999996</v>
      </c>
      <c r="F2299" s="225">
        <v>21.74</v>
      </c>
    </row>
    <row r="2300" spans="2:6" x14ac:dyDescent="0.25">
      <c r="B2300" s="232" t="s">
        <v>173</v>
      </c>
      <c r="C2300" s="169" t="s">
        <v>173</v>
      </c>
      <c r="D2300" s="186">
        <v>1</v>
      </c>
      <c r="E2300" s="550">
        <v>1.6</v>
      </c>
      <c r="F2300" s="143">
        <v>1.087</v>
      </c>
    </row>
    <row r="2301" spans="2:6" x14ac:dyDescent="0.25">
      <c r="B2301" s="232" t="s">
        <v>546</v>
      </c>
      <c r="C2301" s="169" t="s">
        <v>691</v>
      </c>
      <c r="D2301" s="186">
        <v>1</v>
      </c>
      <c r="E2301" s="552"/>
      <c r="F2301" s="225">
        <v>21.74</v>
      </c>
    </row>
    <row r="2302" spans="2:6" x14ac:dyDescent="0.25">
      <c r="B2302" s="232" t="s">
        <v>158</v>
      </c>
      <c r="C2302" s="169" t="s">
        <v>309</v>
      </c>
      <c r="D2302" s="186">
        <v>1</v>
      </c>
      <c r="E2302" s="552"/>
      <c r="F2302" s="143">
        <v>1.087</v>
      </c>
    </row>
    <row r="2303" spans="2:6" ht="15.75" thickBot="1" x14ac:dyDescent="0.3">
      <c r="B2303" s="168" t="s">
        <v>586</v>
      </c>
      <c r="C2303" s="180" t="s">
        <v>634</v>
      </c>
      <c r="D2303" s="189">
        <v>1</v>
      </c>
      <c r="E2303" s="553"/>
      <c r="F2303" s="234">
        <v>21.74</v>
      </c>
    </row>
    <row r="2304" spans="2:6" ht="15.75" thickBot="1" x14ac:dyDescent="0.3">
      <c r="E2304" s="554"/>
      <c r="F2304" s="123"/>
    </row>
    <row r="2305" spans="2:6" ht="15.75" thickBot="1" x14ac:dyDescent="0.3">
      <c r="B2305" s="546" t="s">
        <v>601</v>
      </c>
      <c r="C2305" s="547"/>
      <c r="D2305" s="547"/>
      <c r="E2305" s="547"/>
      <c r="F2305" s="548"/>
    </row>
    <row r="2306" spans="2:6" ht="30.75" thickBot="1" x14ac:dyDescent="0.3">
      <c r="B2306" s="235" t="s">
        <v>614</v>
      </c>
      <c r="C2306" s="497" t="s">
        <v>146</v>
      </c>
      <c r="D2306" s="237" t="s">
        <v>147</v>
      </c>
      <c r="E2306" s="238" t="s">
        <v>148</v>
      </c>
      <c r="F2306" s="239" t="s">
        <v>149</v>
      </c>
    </row>
    <row r="2307" spans="2:6" x14ac:dyDescent="0.25">
      <c r="B2307" s="232" t="s">
        <v>150</v>
      </c>
      <c r="C2307" s="137" t="s">
        <v>153</v>
      </c>
      <c r="D2307" s="485"/>
      <c r="E2307" s="549">
        <v>7</v>
      </c>
      <c r="F2307" s="225">
        <v>21.74</v>
      </c>
    </row>
    <row r="2308" spans="2:6" x14ac:dyDescent="0.25">
      <c r="B2308" s="232" t="s">
        <v>173</v>
      </c>
      <c r="C2308" s="169" t="s">
        <v>173</v>
      </c>
      <c r="D2308" s="186">
        <v>1</v>
      </c>
      <c r="E2308" s="550">
        <v>1.6</v>
      </c>
      <c r="F2308" s="143">
        <v>1.087</v>
      </c>
    </row>
    <row r="2309" spans="2:6" x14ac:dyDescent="0.25">
      <c r="B2309" s="232" t="s">
        <v>158</v>
      </c>
      <c r="C2309" s="169" t="s">
        <v>309</v>
      </c>
      <c r="D2309" s="186">
        <v>1</v>
      </c>
      <c r="E2309" s="552"/>
      <c r="F2309" s="143">
        <v>1.087</v>
      </c>
    </row>
    <row r="2310" spans="2:6" ht="15.75" thickBot="1" x14ac:dyDescent="0.3">
      <c r="B2310" s="168" t="s">
        <v>586</v>
      </c>
      <c r="C2310" s="291" t="s">
        <v>634</v>
      </c>
      <c r="D2310" s="189">
        <v>1</v>
      </c>
      <c r="E2310" s="553"/>
      <c r="F2310" s="234">
        <v>21.74</v>
      </c>
    </row>
    <row r="2311" spans="2:6" ht="15.75" thickBot="1" x14ac:dyDescent="0.3">
      <c r="E2311" s="554"/>
      <c r="F2311" s="123"/>
    </row>
    <row r="2312" spans="2:6" ht="15.75" thickBot="1" x14ac:dyDescent="0.3">
      <c r="B2312" s="546" t="s">
        <v>601</v>
      </c>
      <c r="C2312" s="547"/>
      <c r="D2312" s="547"/>
      <c r="E2312" s="547"/>
      <c r="F2312" s="548"/>
    </row>
    <row r="2313" spans="2:6" ht="30.75" thickBot="1" x14ac:dyDescent="0.3">
      <c r="B2313" s="246" t="s">
        <v>615</v>
      </c>
      <c r="C2313" s="247" t="s">
        <v>146</v>
      </c>
      <c r="D2313" s="248" t="s">
        <v>147</v>
      </c>
      <c r="E2313" s="249" t="s">
        <v>148</v>
      </c>
      <c r="F2313" s="250" t="s">
        <v>149</v>
      </c>
    </row>
    <row r="2314" spans="2:6" x14ac:dyDescent="0.25">
      <c r="B2314" s="232" t="s">
        <v>150</v>
      </c>
      <c r="C2314" s="137" t="s">
        <v>151</v>
      </c>
      <c r="D2314" s="485"/>
      <c r="E2314" s="549">
        <v>2</v>
      </c>
      <c r="F2314" s="225">
        <v>21.74</v>
      </c>
    </row>
    <row r="2315" spans="2:6" x14ac:dyDescent="0.25">
      <c r="B2315" s="232" t="s">
        <v>173</v>
      </c>
      <c r="C2315" s="169" t="s">
        <v>173</v>
      </c>
      <c r="D2315" s="186">
        <v>1</v>
      </c>
      <c r="E2315" s="550">
        <v>1.4</v>
      </c>
      <c r="F2315" s="143">
        <v>1.087</v>
      </c>
    </row>
    <row r="2316" spans="2:6" x14ac:dyDescent="0.25">
      <c r="B2316" s="232" t="s">
        <v>525</v>
      </c>
      <c r="C2316" s="169" t="s">
        <v>691</v>
      </c>
      <c r="D2316" s="186">
        <v>1</v>
      </c>
      <c r="E2316" s="552"/>
      <c r="F2316" s="225">
        <v>21.74</v>
      </c>
    </row>
    <row r="2317" spans="2:6" ht="15.75" thickBot="1" x14ac:dyDescent="0.3">
      <c r="B2317" s="168" t="s">
        <v>474</v>
      </c>
      <c r="C2317" s="291" t="s">
        <v>470</v>
      </c>
      <c r="D2317" s="226"/>
      <c r="E2317" s="484">
        <v>8</v>
      </c>
      <c r="F2317" s="234">
        <v>21.74</v>
      </c>
    </row>
    <row r="2318" spans="2:6" ht="15.75" thickBot="1" x14ac:dyDescent="0.3">
      <c r="E2318" s="554"/>
      <c r="F2318" s="123"/>
    </row>
    <row r="2319" spans="2:6" ht="15.75" thickBot="1" x14ac:dyDescent="0.3">
      <c r="B2319" s="546" t="s">
        <v>601</v>
      </c>
      <c r="C2319" s="547"/>
      <c r="D2319" s="547"/>
      <c r="E2319" s="547"/>
      <c r="F2319" s="548"/>
    </row>
    <row r="2320" spans="2:6" ht="30.75" thickBot="1" x14ac:dyDescent="0.3">
      <c r="B2320" s="246" t="s">
        <v>616</v>
      </c>
      <c r="C2320" s="247" t="s">
        <v>146</v>
      </c>
      <c r="D2320" s="248" t="s">
        <v>147</v>
      </c>
      <c r="E2320" s="249" t="s">
        <v>148</v>
      </c>
      <c r="F2320" s="250" t="s">
        <v>149</v>
      </c>
    </row>
    <row r="2321" spans="2:6" x14ac:dyDescent="0.25">
      <c r="B2321" s="232" t="s">
        <v>150</v>
      </c>
      <c r="C2321" s="137" t="s">
        <v>151</v>
      </c>
      <c r="D2321" s="485"/>
      <c r="E2321" s="549">
        <v>3</v>
      </c>
      <c r="F2321" s="225">
        <v>21.74</v>
      </c>
    </row>
    <row r="2322" spans="2:6" x14ac:dyDescent="0.25">
      <c r="B2322" s="232" t="s">
        <v>173</v>
      </c>
      <c r="C2322" s="169" t="s">
        <v>173</v>
      </c>
      <c r="D2322" s="186">
        <v>1</v>
      </c>
      <c r="E2322" s="550">
        <v>1.7600000000000002</v>
      </c>
      <c r="F2322" s="143">
        <v>1.087</v>
      </c>
    </row>
    <row r="2323" spans="2:6" x14ac:dyDescent="0.25">
      <c r="B2323" s="232" t="s">
        <v>525</v>
      </c>
      <c r="C2323" s="169" t="s">
        <v>691</v>
      </c>
      <c r="D2323" s="186">
        <v>1</v>
      </c>
      <c r="E2323" s="552"/>
      <c r="F2323" s="225">
        <v>21.74</v>
      </c>
    </row>
    <row r="2324" spans="2:6" x14ac:dyDescent="0.25">
      <c r="B2324" s="232" t="s">
        <v>158</v>
      </c>
      <c r="C2324" s="169" t="s">
        <v>309</v>
      </c>
      <c r="D2324" s="186">
        <v>1</v>
      </c>
      <c r="E2324" s="552"/>
      <c r="F2324" s="143">
        <v>1.087</v>
      </c>
    </row>
    <row r="2325" spans="2:6" ht="15.75" thickBot="1" x14ac:dyDescent="0.3">
      <c r="B2325" s="168" t="s">
        <v>586</v>
      </c>
      <c r="C2325" s="180" t="s">
        <v>634</v>
      </c>
      <c r="D2325" s="189">
        <v>1</v>
      </c>
      <c r="E2325" s="553"/>
      <c r="F2325" s="234">
        <v>21.74</v>
      </c>
    </row>
    <row r="2326" spans="2:6" ht="15.75" thickBot="1" x14ac:dyDescent="0.3">
      <c r="E2326" s="554"/>
      <c r="F2326" s="123"/>
    </row>
    <row r="2327" spans="2:6" ht="15.75" thickBot="1" x14ac:dyDescent="0.3">
      <c r="B2327" s="546" t="s">
        <v>601</v>
      </c>
      <c r="C2327" s="547"/>
      <c r="D2327" s="547"/>
      <c r="E2327" s="547"/>
      <c r="F2327" s="548"/>
    </row>
    <row r="2328" spans="2:6" ht="30.75" thickBot="1" x14ac:dyDescent="0.3">
      <c r="B2328" s="246" t="s">
        <v>617</v>
      </c>
      <c r="C2328" s="247" t="s">
        <v>146</v>
      </c>
      <c r="D2328" s="248" t="s">
        <v>147</v>
      </c>
      <c r="E2328" s="249" t="s">
        <v>148</v>
      </c>
      <c r="F2328" s="250" t="s">
        <v>149</v>
      </c>
    </row>
    <row r="2329" spans="2:6" x14ac:dyDescent="0.25">
      <c r="B2329" s="232" t="s">
        <v>150</v>
      </c>
      <c r="C2329" s="137" t="s">
        <v>151</v>
      </c>
      <c r="D2329" s="485"/>
      <c r="E2329" s="549">
        <v>1.7</v>
      </c>
      <c r="F2329" s="225">
        <v>21.74</v>
      </c>
    </row>
    <row r="2330" spans="2:6" x14ac:dyDescent="0.25">
      <c r="B2330" s="232" t="s">
        <v>173</v>
      </c>
      <c r="C2330" s="169" t="s">
        <v>173</v>
      </c>
      <c r="D2330" s="186">
        <v>1</v>
      </c>
      <c r="E2330" s="550">
        <v>1.4</v>
      </c>
      <c r="F2330" s="143">
        <v>1.087</v>
      </c>
    </row>
    <row r="2331" spans="2:6" x14ac:dyDescent="0.25">
      <c r="B2331" s="232" t="s">
        <v>474</v>
      </c>
      <c r="C2331" s="169" t="s">
        <v>470</v>
      </c>
      <c r="D2331" s="186"/>
      <c r="E2331" s="550">
        <v>6.4</v>
      </c>
      <c r="F2331" s="225">
        <v>21.74</v>
      </c>
    </row>
    <row r="2332" spans="2:6" x14ac:dyDescent="0.25">
      <c r="B2332" s="232" t="s">
        <v>175</v>
      </c>
      <c r="C2332" s="169" t="s">
        <v>692</v>
      </c>
      <c r="D2332" s="186">
        <v>1</v>
      </c>
      <c r="E2332" s="552"/>
      <c r="F2332" s="225">
        <v>21.74</v>
      </c>
    </row>
    <row r="2333" spans="2:6" ht="15.75" thickBot="1" x14ac:dyDescent="0.3">
      <c r="B2333" s="168" t="s">
        <v>158</v>
      </c>
      <c r="C2333" s="291" t="s">
        <v>309</v>
      </c>
      <c r="D2333" s="226">
        <v>1</v>
      </c>
      <c r="E2333" s="553"/>
      <c r="F2333" s="172">
        <v>1.087</v>
      </c>
    </row>
    <row r="2334" spans="2:6" x14ac:dyDescent="0.25">
      <c r="D2334" s="121"/>
      <c r="E2334" s="474"/>
    </row>
    <row r="2335" spans="2:6" ht="15.75" thickBot="1" x14ac:dyDescent="0.3"/>
    <row r="2336" spans="2:6" ht="15.75" thickBot="1" x14ac:dyDescent="0.3">
      <c r="B2336" s="546" t="s">
        <v>601</v>
      </c>
      <c r="C2336" s="547"/>
      <c r="D2336" s="547"/>
      <c r="E2336" s="547"/>
      <c r="F2336" s="548"/>
    </row>
    <row r="2337" spans="2:6" ht="30.75" thickBot="1" x14ac:dyDescent="0.3">
      <c r="B2337" s="246" t="s">
        <v>704</v>
      </c>
      <c r="C2337" s="247" t="s">
        <v>146</v>
      </c>
      <c r="D2337" s="248" t="s">
        <v>147</v>
      </c>
      <c r="E2337" s="249" t="s">
        <v>148</v>
      </c>
      <c r="F2337" s="250" t="s">
        <v>149</v>
      </c>
    </row>
    <row r="2338" spans="2:6" x14ac:dyDescent="0.25">
      <c r="B2338" s="232" t="s">
        <v>150</v>
      </c>
      <c r="C2338" s="137" t="s">
        <v>151</v>
      </c>
      <c r="D2338" s="485"/>
      <c r="E2338" s="549">
        <v>25.1</v>
      </c>
      <c r="F2338" s="225">
        <v>21.74</v>
      </c>
    </row>
    <row r="2339" spans="2:6" x14ac:dyDescent="0.25">
      <c r="B2339" s="232" t="s">
        <v>173</v>
      </c>
      <c r="C2339" s="169" t="s">
        <v>173</v>
      </c>
      <c r="D2339" s="186">
        <v>1</v>
      </c>
      <c r="E2339" s="550"/>
      <c r="F2339" s="143">
        <v>1.087</v>
      </c>
    </row>
    <row r="2340" spans="2:6" x14ac:dyDescent="0.25">
      <c r="B2340" s="232"/>
      <c r="C2340" s="169"/>
      <c r="D2340" s="186"/>
      <c r="E2340" s="550"/>
      <c r="F2340" s="225"/>
    </row>
    <row r="2341" spans="2:6" x14ac:dyDescent="0.25">
      <c r="B2341" s="232"/>
      <c r="C2341" s="169"/>
      <c r="D2341" s="186"/>
      <c r="E2341" s="552"/>
      <c r="F2341" s="225"/>
    </row>
    <row r="2342" spans="2:6" ht="15.75" thickBot="1" x14ac:dyDescent="0.3">
      <c r="B2342" s="168"/>
      <c r="C2342" s="291"/>
      <c r="D2342" s="226"/>
      <c r="E2342" s="553"/>
      <c r="F2342" s="172"/>
    </row>
    <row r="2343" spans="2:6" ht="15.75" thickBot="1" x14ac:dyDescent="0.3"/>
    <row r="2344" spans="2:6" ht="19.5" thickBot="1" x14ac:dyDescent="0.3">
      <c r="B2344" s="21" t="s">
        <v>697</v>
      </c>
      <c r="C2344" s="22"/>
      <c r="D2344" s="22"/>
      <c r="E2344" s="22"/>
      <c r="F2344" s="23"/>
    </row>
    <row r="2345" spans="2:6" ht="30" x14ac:dyDescent="0.25">
      <c r="B2345" s="12" t="s">
        <v>700</v>
      </c>
      <c r="C2345" s="19" t="s">
        <v>146</v>
      </c>
      <c r="D2345" s="13" t="s">
        <v>147</v>
      </c>
      <c r="E2345" s="14" t="s">
        <v>148</v>
      </c>
      <c r="F2345" s="15" t="s">
        <v>149</v>
      </c>
    </row>
    <row r="2346" spans="2:6" x14ac:dyDescent="0.25">
      <c r="B2346" s="16" t="s">
        <v>698</v>
      </c>
      <c r="C2346" s="20" t="s">
        <v>322</v>
      </c>
      <c r="D2346" s="17"/>
      <c r="E2346" s="18">
        <v>9070</v>
      </c>
      <c r="F2346" s="24">
        <v>21.74</v>
      </c>
    </row>
    <row r="2347" spans="2:6" x14ac:dyDescent="0.25">
      <c r="B2347" s="16" t="s">
        <v>699</v>
      </c>
      <c r="C2347" s="20" t="s">
        <v>322</v>
      </c>
      <c r="D2347" s="17"/>
      <c r="E2347" s="18">
        <v>630</v>
      </c>
      <c r="F2347" s="25">
        <v>2.1739999999999999</v>
      </c>
    </row>
  </sheetData>
  <sheetProtection algorithmName="SHA-512" hashValue="Pi/kmoONMNvM06pQH3iWLeM1NbhoxbYIo8YxBoU1LZKBt8MXrDKGqcrczk6/Z4ExDxDhugrE89Hi/AthrF3RUg==" saltValue="W1RMccfZZWrCmxKA0VaC7A==" spinCount="100000" sheet="1" objects="1" scenarios="1"/>
  <autoFilter ref="C1:C2335"/>
  <hyperlinks>
    <hyperlink ref="B4" location="'Výměry a počty vybavení'!A14" display="Budova ředitelství - Denisovo nábřeží 12"/>
    <hyperlink ref="B5" location="'Výměry a počty vybavení'!A622" display="Administrativní budova ve dvorním traktu budovy ředitelství - Denisovo nábřeží 12 (domeček)"/>
    <hyperlink ref="B6" location="'Výměry a počty vybavení'!A704" display="Vozovna Slovany - Slovanská alej 35 - Provozně administrativní budova PAB"/>
    <hyperlink ref="B7" location="'Výměry a počty vybavení'!A1208" display="Vozovna Slovany - Slovanská alej 35 - Vrchní stavba VST"/>
    <hyperlink ref="B9" location="'Výměry a počty vybavení'!A1419" display="Hygienická zařízení a odpočinkové místnosti na konečných stanicích MHD"/>
    <hyperlink ref="B10" location="'Výměry a počty vybavení'!A1878" display="Objekt Tylova 297/12 Plzeň"/>
    <hyperlink ref="B11" location="'Výměry a počty vybavení'!A2134" display="Zákaznické centrum Hydro"/>
    <hyperlink ref="B12" location="'Výměry a počty vybavení'!A2227" display="Zákaznické centrum Klatovská"/>
    <hyperlink ref="B8" location="'Výměry a počty vybavení'!A1391" display="Vozovna Slovany - Slovanská alej 35 - Oprava a údržba tramvají OUT"/>
    <hyperlink ref="B13" location="'Výměry a počty vybavení'!A2344" display="Úklid ODT vozovna Slovany"/>
  </hyperlinks>
  <pageMargins left="0.70866141732283472" right="0.70866141732283472" top="0.78740157480314965" bottom="0.78740157480314965" header="0.31496062992125984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topLeftCell="A22" zoomScaleNormal="100" zoomScaleSheetLayoutView="100" workbookViewId="0">
      <selection activeCell="E38" sqref="E38"/>
    </sheetView>
  </sheetViews>
  <sheetFormatPr defaultColWidth="9.140625" defaultRowHeight="15" x14ac:dyDescent="0.25"/>
  <cols>
    <col min="1" max="1" width="5.5703125" style="26" customWidth="1"/>
    <col min="2" max="2" width="43.5703125" style="26" customWidth="1"/>
    <col min="3" max="3" width="8.85546875" style="26" customWidth="1"/>
    <col min="4" max="4" width="13.140625" style="26" customWidth="1"/>
    <col min="5" max="5" width="12.42578125" style="26" customWidth="1"/>
    <col min="6" max="6" width="15.42578125" style="26" customWidth="1"/>
    <col min="7" max="7" width="21.140625" style="26" customWidth="1"/>
    <col min="8" max="8" width="25" style="26" customWidth="1"/>
    <col min="9" max="16384" width="9.140625" style="26"/>
  </cols>
  <sheetData>
    <row r="1" spans="1:9" ht="36.75" customHeight="1" x14ac:dyDescent="0.25">
      <c r="B1" s="560" t="s">
        <v>11</v>
      </c>
      <c r="C1" s="678" t="s">
        <v>85</v>
      </c>
      <c r="D1" s="679"/>
      <c r="E1" s="679"/>
      <c r="F1" s="679"/>
      <c r="G1" s="679"/>
      <c r="H1" s="680"/>
    </row>
    <row r="2" spans="1:9" ht="49.5" customHeight="1" thickBot="1" x14ac:dyDescent="0.3">
      <c r="B2" s="561" t="s">
        <v>630</v>
      </c>
      <c r="C2" s="621"/>
      <c r="D2" s="622"/>
      <c r="E2" s="622"/>
      <c r="F2" s="622"/>
      <c r="G2" s="622"/>
      <c r="H2" s="623"/>
    </row>
    <row r="3" spans="1:9" ht="15.75" thickBot="1" x14ac:dyDescent="0.3"/>
    <row r="4" spans="1:9" ht="24" customHeight="1" x14ac:dyDescent="0.25">
      <c r="A4" s="69"/>
      <c r="B4" s="659" t="s">
        <v>627</v>
      </c>
      <c r="C4" s="660"/>
      <c r="D4" s="660"/>
      <c r="E4" s="660"/>
      <c r="F4" s="660"/>
      <c r="G4" s="660"/>
      <c r="H4" s="661"/>
    </row>
    <row r="5" spans="1:9" ht="24" customHeight="1" x14ac:dyDescent="0.25">
      <c r="A5" s="69"/>
      <c r="B5" s="662" t="s">
        <v>620</v>
      </c>
      <c r="C5" s="663"/>
      <c r="D5" s="663"/>
      <c r="E5" s="663"/>
      <c r="F5" s="663"/>
      <c r="G5" s="663"/>
      <c r="H5" s="664"/>
    </row>
    <row r="6" spans="1:9" ht="24.75" thickBot="1" x14ac:dyDescent="0.3">
      <c r="A6" s="69"/>
      <c r="B6" s="562" t="s">
        <v>122</v>
      </c>
      <c r="C6" s="593" t="s">
        <v>76</v>
      </c>
      <c r="D6" s="593" t="s">
        <v>77</v>
      </c>
      <c r="E6" s="563" t="s">
        <v>125</v>
      </c>
      <c r="F6" s="593" t="s">
        <v>126</v>
      </c>
      <c r="G6" s="657" t="s">
        <v>79</v>
      </c>
      <c r="H6" s="658"/>
    </row>
    <row r="7" spans="1:9" ht="28.5" customHeight="1" x14ac:dyDescent="0.25">
      <c r="A7" s="564">
        <v>1</v>
      </c>
      <c r="B7" s="565" t="s">
        <v>622</v>
      </c>
      <c r="C7" s="60" t="s">
        <v>75</v>
      </c>
      <c r="D7" s="566">
        <v>20</v>
      </c>
      <c r="E7" s="4"/>
      <c r="F7" s="567">
        <f>D7*E7</f>
        <v>0</v>
      </c>
      <c r="G7" s="665"/>
      <c r="H7" s="666"/>
    </row>
    <row r="8" spans="1:9" ht="28.5" customHeight="1" thickBot="1" x14ac:dyDescent="0.3">
      <c r="A8" s="86">
        <v>2</v>
      </c>
      <c r="B8" s="565" t="s">
        <v>621</v>
      </c>
      <c r="C8" s="60" t="s">
        <v>75</v>
      </c>
      <c r="D8" s="566">
        <v>20</v>
      </c>
      <c r="E8" s="4"/>
      <c r="F8" s="567">
        <f>D8*E8</f>
        <v>0</v>
      </c>
      <c r="G8" s="665"/>
      <c r="H8" s="666"/>
    </row>
    <row r="9" spans="1:9" ht="21.75" customHeight="1" x14ac:dyDescent="0.25">
      <c r="B9" s="662" t="s">
        <v>625</v>
      </c>
      <c r="C9" s="663"/>
      <c r="D9" s="663"/>
      <c r="E9" s="663"/>
      <c r="F9" s="663"/>
      <c r="G9" s="663"/>
      <c r="H9" s="664"/>
    </row>
    <row r="10" spans="1:9" ht="24.75" thickBot="1" x14ac:dyDescent="0.3">
      <c r="B10" s="562" t="s">
        <v>122</v>
      </c>
      <c r="C10" s="593" t="s">
        <v>76</v>
      </c>
      <c r="D10" s="593" t="s">
        <v>77</v>
      </c>
      <c r="E10" s="563" t="s">
        <v>125</v>
      </c>
      <c r="F10" s="593" t="s">
        <v>126</v>
      </c>
      <c r="G10" s="657" t="s">
        <v>79</v>
      </c>
      <c r="H10" s="658"/>
    </row>
    <row r="11" spans="1:9" ht="29.25" customHeight="1" x14ac:dyDescent="0.25">
      <c r="A11" s="564">
        <v>1</v>
      </c>
      <c r="B11" s="565" t="s">
        <v>623</v>
      </c>
      <c r="C11" s="60" t="s">
        <v>75</v>
      </c>
      <c r="D11" s="566">
        <v>20</v>
      </c>
      <c r="E11" s="4"/>
      <c r="F11" s="567">
        <f>D11*E11</f>
        <v>0</v>
      </c>
      <c r="G11" s="665"/>
      <c r="H11" s="666"/>
      <c r="I11" s="568"/>
    </row>
    <row r="12" spans="1:9" ht="29.25" customHeight="1" thickBot="1" x14ac:dyDescent="0.3">
      <c r="A12" s="86">
        <v>2</v>
      </c>
      <c r="B12" s="565" t="s">
        <v>624</v>
      </c>
      <c r="C12" s="60" t="s">
        <v>75</v>
      </c>
      <c r="D12" s="566">
        <v>20</v>
      </c>
      <c r="E12" s="4"/>
      <c r="F12" s="567">
        <f>D12*E12</f>
        <v>0</v>
      </c>
      <c r="G12" s="665"/>
      <c r="H12" s="666"/>
      <c r="I12" s="568"/>
    </row>
    <row r="13" spans="1:9" ht="21.75" customHeight="1" x14ac:dyDescent="0.25">
      <c r="B13" s="662" t="s">
        <v>626</v>
      </c>
      <c r="C13" s="663"/>
      <c r="D13" s="663"/>
      <c r="E13" s="663"/>
      <c r="F13" s="663"/>
      <c r="G13" s="663"/>
      <c r="H13" s="664"/>
    </row>
    <row r="14" spans="1:9" ht="24.75" thickBot="1" x14ac:dyDescent="0.3">
      <c r="B14" s="562" t="s">
        <v>122</v>
      </c>
      <c r="C14" s="593" t="s">
        <v>76</v>
      </c>
      <c r="D14" s="593" t="s">
        <v>77</v>
      </c>
      <c r="E14" s="563" t="s">
        <v>125</v>
      </c>
      <c r="F14" s="593" t="s">
        <v>126</v>
      </c>
      <c r="G14" s="657" t="s">
        <v>79</v>
      </c>
      <c r="H14" s="658"/>
    </row>
    <row r="15" spans="1:9" ht="22.5" customHeight="1" x14ac:dyDescent="0.25">
      <c r="A15" s="564">
        <v>1</v>
      </c>
      <c r="B15" s="565" t="s">
        <v>112</v>
      </c>
      <c r="C15" s="60" t="s">
        <v>75</v>
      </c>
      <c r="D15" s="566">
        <v>20</v>
      </c>
      <c r="E15" s="4"/>
      <c r="F15" s="567">
        <f>D15*E15</f>
        <v>0</v>
      </c>
      <c r="G15" s="665"/>
      <c r="H15" s="666"/>
      <c r="I15" s="568"/>
    </row>
    <row r="16" spans="1:9" ht="25.5" customHeight="1" thickBot="1" x14ac:dyDescent="0.3">
      <c r="A16" s="86">
        <v>2</v>
      </c>
      <c r="B16" s="569" t="s">
        <v>87</v>
      </c>
      <c r="C16" s="88" t="s">
        <v>75</v>
      </c>
      <c r="D16" s="570">
        <v>20</v>
      </c>
      <c r="E16" s="4"/>
      <c r="F16" s="571">
        <f>D16*E16</f>
        <v>0</v>
      </c>
      <c r="G16" s="673"/>
      <c r="H16" s="681"/>
      <c r="I16" s="568"/>
    </row>
    <row r="17" spans="1:9" ht="20.25" customHeight="1" thickBot="1" x14ac:dyDescent="0.3">
      <c r="B17" s="669" t="s">
        <v>629</v>
      </c>
      <c r="C17" s="670"/>
      <c r="D17" s="670"/>
      <c r="E17" s="670"/>
      <c r="F17" s="572">
        <f>SUM(F7:F8,F11:F12,F15:F16)</f>
        <v>0</v>
      </c>
    </row>
    <row r="18" spans="1:9" ht="15.75" thickBot="1" x14ac:dyDescent="0.3"/>
    <row r="19" spans="1:9" ht="27.75" customHeight="1" x14ac:dyDescent="0.25">
      <c r="A19" s="69"/>
      <c r="B19" s="659" t="s">
        <v>628</v>
      </c>
      <c r="C19" s="660"/>
      <c r="D19" s="660"/>
      <c r="E19" s="660"/>
      <c r="F19" s="660"/>
      <c r="G19" s="660" t="s">
        <v>126</v>
      </c>
      <c r="H19" s="661" t="e">
        <f ca="1">_xlfn.CONCAT("cena za položku
Kč s DPH ",$C$262*100," %")</f>
        <v>#NAME?</v>
      </c>
      <c r="I19" s="69"/>
    </row>
    <row r="20" spans="1:9" ht="24.75" thickBot="1" x14ac:dyDescent="0.3">
      <c r="A20" s="69"/>
      <c r="B20" s="573" t="s">
        <v>122</v>
      </c>
      <c r="C20" s="594" t="s">
        <v>76</v>
      </c>
      <c r="D20" s="594" t="s">
        <v>77</v>
      </c>
      <c r="E20" s="574" t="s">
        <v>125</v>
      </c>
      <c r="F20" s="594" t="s">
        <v>126</v>
      </c>
      <c r="G20" s="676" t="s">
        <v>79</v>
      </c>
      <c r="H20" s="677"/>
      <c r="I20" s="69"/>
    </row>
    <row r="21" spans="1:9" ht="20.25" customHeight="1" x14ac:dyDescent="0.25">
      <c r="A21" s="564">
        <v>1</v>
      </c>
      <c r="B21" s="575" t="s">
        <v>47</v>
      </c>
      <c r="C21" s="60" t="s">
        <v>18</v>
      </c>
      <c r="D21" s="566">
        <v>1730</v>
      </c>
      <c r="E21" s="8"/>
      <c r="F21" s="567">
        <f>D21*E21</f>
        <v>0</v>
      </c>
      <c r="G21" s="665"/>
      <c r="H21" s="665"/>
      <c r="I21" s="568"/>
    </row>
    <row r="22" spans="1:9" ht="18.75" customHeight="1" x14ac:dyDescent="0.25">
      <c r="A22" s="83">
        <v>2</v>
      </c>
      <c r="B22" s="575" t="s">
        <v>48</v>
      </c>
      <c r="C22" s="60" t="s">
        <v>18</v>
      </c>
      <c r="D22" s="566">
        <v>445</v>
      </c>
      <c r="E22" s="8"/>
      <c r="F22" s="567">
        <f t="shared" ref="F22:F24" si="0">D22*E22</f>
        <v>0</v>
      </c>
      <c r="G22" s="665"/>
      <c r="H22" s="665"/>
      <c r="I22" s="568"/>
    </row>
    <row r="23" spans="1:9" ht="18.75" customHeight="1" x14ac:dyDescent="0.25">
      <c r="A23" s="83">
        <v>3</v>
      </c>
      <c r="B23" s="575" t="s">
        <v>49</v>
      </c>
      <c r="C23" s="60" t="s">
        <v>18</v>
      </c>
      <c r="D23" s="566">
        <v>179</v>
      </c>
      <c r="E23" s="8"/>
      <c r="F23" s="567">
        <f t="shared" si="0"/>
        <v>0</v>
      </c>
      <c r="G23" s="665"/>
      <c r="H23" s="665"/>
      <c r="I23" s="568"/>
    </row>
    <row r="24" spans="1:9" ht="18" customHeight="1" thickBot="1" x14ac:dyDescent="0.3">
      <c r="A24" s="86">
        <v>4</v>
      </c>
      <c r="B24" s="576" t="s">
        <v>12</v>
      </c>
      <c r="C24" s="88" t="s">
        <v>18</v>
      </c>
      <c r="D24" s="570">
        <v>1255</v>
      </c>
      <c r="E24" s="9"/>
      <c r="F24" s="571">
        <f t="shared" si="0"/>
        <v>0</v>
      </c>
      <c r="G24" s="673"/>
      <c r="H24" s="673"/>
      <c r="I24" s="568"/>
    </row>
    <row r="25" spans="1:9" ht="15.75" thickBot="1" x14ac:dyDescent="0.3">
      <c r="B25" s="674" t="s">
        <v>628</v>
      </c>
      <c r="C25" s="675"/>
      <c r="D25" s="675"/>
      <c r="E25" s="675"/>
      <c r="F25" s="577">
        <f>SUM(F21:F24)</f>
        <v>0</v>
      </c>
    </row>
    <row r="26" spans="1:9" ht="15.75" thickBot="1" x14ac:dyDescent="0.3">
      <c r="A26" s="69"/>
      <c r="B26" s="578"/>
      <c r="C26" s="69"/>
      <c r="D26" s="579"/>
      <c r="E26" s="69"/>
      <c r="F26" s="579"/>
      <c r="G26" s="580"/>
      <c r="H26" s="580"/>
    </row>
    <row r="27" spans="1:9" ht="27" customHeight="1" x14ac:dyDescent="0.25">
      <c r="A27" s="581"/>
      <c r="B27" s="659" t="s">
        <v>631</v>
      </c>
      <c r="C27" s="660"/>
      <c r="D27" s="660"/>
      <c r="E27" s="660"/>
      <c r="F27" s="660"/>
      <c r="G27" s="660" t="s">
        <v>126</v>
      </c>
      <c r="H27" s="661" t="e">
        <f ca="1">_xlfn.CONCAT("cena za položku
Kč s DPH ",$C$262*100," %")</f>
        <v>#NAME?</v>
      </c>
    </row>
    <row r="28" spans="1:9" ht="24.75" thickBot="1" x14ac:dyDescent="0.3">
      <c r="A28" s="69"/>
      <c r="B28" s="573" t="s">
        <v>122</v>
      </c>
      <c r="C28" s="594" t="s">
        <v>76</v>
      </c>
      <c r="D28" s="594" t="s">
        <v>77</v>
      </c>
      <c r="E28" s="574" t="s">
        <v>125</v>
      </c>
      <c r="F28" s="594" t="s">
        <v>126</v>
      </c>
      <c r="G28" s="676" t="s">
        <v>79</v>
      </c>
      <c r="H28" s="677"/>
    </row>
    <row r="29" spans="1:9" ht="24" x14ac:dyDescent="0.25">
      <c r="A29" s="564">
        <v>1</v>
      </c>
      <c r="B29" s="582" t="s">
        <v>109</v>
      </c>
      <c r="C29" s="51" t="s">
        <v>18</v>
      </c>
      <c r="D29" s="566">
        <v>38.25</v>
      </c>
      <c r="E29" s="4"/>
      <c r="F29" s="583">
        <f>D29*E29</f>
        <v>0</v>
      </c>
      <c r="G29" s="667" t="s">
        <v>108</v>
      </c>
      <c r="H29" s="668"/>
    </row>
    <row r="30" spans="1:9" x14ac:dyDescent="0.25">
      <c r="A30" s="83">
        <v>2</v>
      </c>
      <c r="B30" s="584" t="s">
        <v>12</v>
      </c>
      <c r="C30" s="60" t="s">
        <v>18</v>
      </c>
      <c r="D30" s="566">
        <v>500</v>
      </c>
      <c r="E30" s="4"/>
      <c r="F30" s="583">
        <f t="shared" ref="F30:F53" si="1">D30*E30</f>
        <v>0</v>
      </c>
      <c r="G30" s="667"/>
      <c r="H30" s="668"/>
    </row>
    <row r="31" spans="1:9" x14ac:dyDescent="0.25">
      <c r="A31" s="83">
        <v>3</v>
      </c>
      <c r="B31" s="582" t="s">
        <v>2</v>
      </c>
      <c r="C31" s="60" t="s">
        <v>18</v>
      </c>
      <c r="D31" s="566">
        <v>200</v>
      </c>
      <c r="E31" s="4"/>
      <c r="F31" s="583">
        <f t="shared" si="1"/>
        <v>0</v>
      </c>
      <c r="G31" s="667"/>
      <c r="H31" s="668"/>
    </row>
    <row r="32" spans="1:9" x14ac:dyDescent="0.25">
      <c r="A32" s="83">
        <v>4</v>
      </c>
      <c r="B32" s="582" t="s">
        <v>3</v>
      </c>
      <c r="C32" s="60" t="s">
        <v>18</v>
      </c>
      <c r="D32" s="566">
        <v>200</v>
      </c>
      <c r="E32" s="4"/>
      <c r="F32" s="583">
        <f t="shared" si="1"/>
        <v>0</v>
      </c>
      <c r="G32" s="667"/>
      <c r="H32" s="668"/>
    </row>
    <row r="33" spans="1:8" x14ac:dyDescent="0.25">
      <c r="A33" s="83">
        <v>5</v>
      </c>
      <c r="B33" s="582" t="s">
        <v>130</v>
      </c>
      <c r="C33" s="60" t="s">
        <v>18</v>
      </c>
      <c r="D33" s="566">
        <v>200</v>
      </c>
      <c r="E33" s="4"/>
      <c r="F33" s="583">
        <f t="shared" si="1"/>
        <v>0</v>
      </c>
      <c r="G33" s="667"/>
      <c r="H33" s="668"/>
    </row>
    <row r="34" spans="1:8" x14ac:dyDescent="0.25">
      <c r="A34" s="83">
        <v>6</v>
      </c>
      <c r="B34" s="582" t="s">
        <v>5</v>
      </c>
      <c r="C34" s="60" t="s">
        <v>18</v>
      </c>
      <c r="D34" s="566">
        <v>50</v>
      </c>
      <c r="E34" s="4"/>
      <c r="F34" s="583">
        <f t="shared" si="1"/>
        <v>0</v>
      </c>
      <c r="G34" s="667"/>
      <c r="H34" s="668"/>
    </row>
    <row r="35" spans="1:8" x14ac:dyDescent="0.25">
      <c r="A35" s="83">
        <v>7</v>
      </c>
      <c r="B35" s="585" t="s">
        <v>618</v>
      </c>
      <c r="C35" s="60" t="s">
        <v>18</v>
      </c>
      <c r="D35" s="566">
        <v>1000</v>
      </c>
      <c r="E35" s="4"/>
      <c r="F35" s="583">
        <f t="shared" si="1"/>
        <v>0</v>
      </c>
      <c r="G35" s="667"/>
      <c r="H35" s="668"/>
    </row>
    <row r="36" spans="1:8" x14ac:dyDescent="0.25">
      <c r="A36" s="83">
        <v>8</v>
      </c>
      <c r="B36" s="585" t="s">
        <v>619</v>
      </c>
      <c r="C36" s="60" t="s">
        <v>18</v>
      </c>
      <c r="D36" s="566">
        <v>1000</v>
      </c>
      <c r="E36" s="4"/>
      <c r="F36" s="583">
        <f t="shared" si="1"/>
        <v>0</v>
      </c>
      <c r="G36" s="667"/>
      <c r="H36" s="668"/>
    </row>
    <row r="37" spans="1:8" x14ac:dyDescent="0.25">
      <c r="A37" s="83">
        <v>9</v>
      </c>
      <c r="B37" s="586" t="s">
        <v>64</v>
      </c>
      <c r="C37" s="60" t="s">
        <v>18</v>
      </c>
      <c r="D37" s="566">
        <v>100</v>
      </c>
      <c r="E37" s="4"/>
      <c r="F37" s="583">
        <f t="shared" si="1"/>
        <v>0</v>
      </c>
      <c r="G37" s="667"/>
      <c r="H37" s="668"/>
    </row>
    <row r="38" spans="1:8" ht="25.5" x14ac:dyDescent="0.25">
      <c r="A38" s="83">
        <v>10</v>
      </c>
      <c r="B38" s="586" t="s">
        <v>65</v>
      </c>
      <c r="C38" s="60" t="s">
        <v>18</v>
      </c>
      <c r="D38" s="566">
        <v>200</v>
      </c>
      <c r="E38" s="4"/>
      <c r="F38" s="583">
        <f t="shared" si="1"/>
        <v>0</v>
      </c>
      <c r="G38" s="667"/>
      <c r="H38" s="668"/>
    </row>
    <row r="39" spans="1:8" ht="25.5" x14ac:dyDescent="0.25">
      <c r="A39" s="83">
        <v>11</v>
      </c>
      <c r="B39" s="586" t="s">
        <v>66</v>
      </c>
      <c r="C39" s="60" t="s">
        <v>18</v>
      </c>
      <c r="D39" s="566">
        <v>1000</v>
      </c>
      <c r="E39" s="4"/>
      <c r="F39" s="583">
        <f t="shared" si="1"/>
        <v>0</v>
      </c>
      <c r="G39" s="667"/>
      <c r="H39" s="668"/>
    </row>
    <row r="40" spans="1:8" x14ac:dyDescent="0.25">
      <c r="A40" s="83">
        <v>12</v>
      </c>
      <c r="B40" s="586" t="s">
        <v>68</v>
      </c>
      <c r="C40" s="60" t="s">
        <v>18</v>
      </c>
      <c r="D40" s="566">
        <v>1000</v>
      </c>
      <c r="E40" s="4"/>
      <c r="F40" s="583">
        <f t="shared" si="1"/>
        <v>0</v>
      </c>
      <c r="G40" s="667"/>
      <c r="H40" s="668"/>
    </row>
    <row r="41" spans="1:8" ht="25.5" x14ac:dyDescent="0.25">
      <c r="A41" s="83">
        <v>13</v>
      </c>
      <c r="B41" s="586" t="s">
        <v>69</v>
      </c>
      <c r="C41" s="60" t="s">
        <v>18</v>
      </c>
      <c r="D41" s="566">
        <v>100</v>
      </c>
      <c r="E41" s="4"/>
      <c r="F41" s="583">
        <f t="shared" si="1"/>
        <v>0</v>
      </c>
      <c r="G41" s="667"/>
      <c r="H41" s="668"/>
    </row>
    <row r="42" spans="1:8" ht="25.5" x14ac:dyDescent="0.25">
      <c r="A42" s="83">
        <v>14</v>
      </c>
      <c r="B42" s="586" t="s">
        <v>70</v>
      </c>
      <c r="C42" s="60" t="s">
        <v>18</v>
      </c>
      <c r="D42" s="566">
        <v>150</v>
      </c>
      <c r="E42" s="4"/>
      <c r="F42" s="583">
        <f t="shared" si="1"/>
        <v>0</v>
      </c>
      <c r="G42" s="667"/>
      <c r="H42" s="668"/>
    </row>
    <row r="43" spans="1:8" ht="25.5" x14ac:dyDescent="0.25">
      <c r="A43" s="83">
        <v>15</v>
      </c>
      <c r="B43" s="586" t="s">
        <v>71</v>
      </c>
      <c r="C43" s="60" t="s">
        <v>18</v>
      </c>
      <c r="D43" s="566">
        <v>150</v>
      </c>
      <c r="E43" s="4"/>
      <c r="F43" s="583">
        <f t="shared" si="1"/>
        <v>0</v>
      </c>
      <c r="G43" s="667"/>
      <c r="H43" s="668"/>
    </row>
    <row r="44" spans="1:8" ht="25.5" x14ac:dyDescent="0.25">
      <c r="A44" s="83">
        <v>16</v>
      </c>
      <c r="B44" s="586" t="s">
        <v>72</v>
      </c>
      <c r="C44" s="60" t="s">
        <v>18</v>
      </c>
      <c r="D44" s="566">
        <v>1000</v>
      </c>
      <c r="E44" s="4"/>
      <c r="F44" s="583">
        <f t="shared" si="1"/>
        <v>0</v>
      </c>
      <c r="G44" s="667"/>
      <c r="H44" s="668"/>
    </row>
    <row r="45" spans="1:8" ht="25.5" x14ac:dyDescent="0.25">
      <c r="A45" s="83">
        <v>17</v>
      </c>
      <c r="B45" s="586" t="s">
        <v>73</v>
      </c>
      <c r="C45" s="60" t="s">
        <v>18</v>
      </c>
      <c r="D45" s="566">
        <v>100</v>
      </c>
      <c r="E45" s="4"/>
      <c r="F45" s="583">
        <f t="shared" si="1"/>
        <v>0</v>
      </c>
      <c r="G45" s="667"/>
      <c r="H45" s="668"/>
    </row>
    <row r="46" spans="1:8" x14ac:dyDescent="0.25">
      <c r="A46" s="83">
        <v>18</v>
      </c>
      <c r="B46" s="586" t="s">
        <v>74</v>
      </c>
      <c r="C46" s="60" t="s">
        <v>18</v>
      </c>
      <c r="D46" s="566">
        <v>1200</v>
      </c>
      <c r="E46" s="4"/>
      <c r="F46" s="583">
        <f t="shared" si="1"/>
        <v>0</v>
      </c>
      <c r="G46" s="667"/>
      <c r="H46" s="668"/>
    </row>
    <row r="47" spans="1:8" x14ac:dyDescent="0.25">
      <c r="A47" s="83">
        <v>19</v>
      </c>
      <c r="B47" s="582" t="s">
        <v>4</v>
      </c>
      <c r="C47" s="60" t="s">
        <v>6</v>
      </c>
      <c r="D47" s="587">
        <v>50</v>
      </c>
      <c r="E47" s="4"/>
      <c r="F47" s="583">
        <f t="shared" si="1"/>
        <v>0</v>
      </c>
      <c r="G47" s="667"/>
      <c r="H47" s="668"/>
    </row>
    <row r="48" spans="1:8" x14ac:dyDescent="0.25">
      <c r="A48" s="83">
        <v>20</v>
      </c>
      <c r="B48" s="582" t="s">
        <v>35</v>
      </c>
      <c r="C48" s="60" t="s">
        <v>6</v>
      </c>
      <c r="D48" s="587">
        <v>20</v>
      </c>
      <c r="E48" s="4"/>
      <c r="F48" s="583">
        <f t="shared" si="1"/>
        <v>0</v>
      </c>
      <c r="G48" s="667"/>
      <c r="H48" s="668"/>
    </row>
    <row r="49" spans="1:8" ht="24" x14ac:dyDescent="0.25">
      <c r="A49" s="83">
        <v>21</v>
      </c>
      <c r="B49" s="588" t="s">
        <v>7</v>
      </c>
      <c r="C49" s="589" t="s">
        <v>10</v>
      </c>
      <c r="D49" s="590">
        <v>80</v>
      </c>
      <c r="E49" s="4"/>
      <c r="F49" s="583">
        <f t="shared" si="1"/>
        <v>0</v>
      </c>
      <c r="G49" s="667"/>
      <c r="H49" s="668"/>
    </row>
    <row r="50" spans="1:8" ht="24" x14ac:dyDescent="0.25">
      <c r="A50" s="83">
        <v>22</v>
      </c>
      <c r="B50" s="588" t="s">
        <v>8</v>
      </c>
      <c r="C50" s="589" t="s">
        <v>10</v>
      </c>
      <c r="D50" s="590">
        <v>80</v>
      </c>
      <c r="E50" s="4"/>
      <c r="F50" s="583">
        <f t="shared" ref="F50:F52" si="2">D50*E50</f>
        <v>0</v>
      </c>
      <c r="G50" s="667"/>
      <c r="H50" s="668"/>
    </row>
    <row r="51" spans="1:8" ht="24" x14ac:dyDescent="0.25">
      <c r="A51" s="83">
        <v>23</v>
      </c>
      <c r="B51" s="588" t="s">
        <v>706</v>
      </c>
      <c r="C51" s="589" t="s">
        <v>18</v>
      </c>
      <c r="D51" s="590">
        <v>9070</v>
      </c>
      <c r="E51" s="592"/>
      <c r="F51" s="583">
        <f t="shared" si="2"/>
        <v>0</v>
      </c>
      <c r="G51" s="671" t="s">
        <v>709</v>
      </c>
      <c r="H51" s="672"/>
    </row>
    <row r="52" spans="1:8" ht="24" x14ac:dyDescent="0.25">
      <c r="A52" s="83">
        <v>24</v>
      </c>
      <c r="B52" s="588" t="s">
        <v>705</v>
      </c>
      <c r="C52" s="589" t="s">
        <v>18</v>
      </c>
      <c r="D52" s="590">
        <v>630</v>
      </c>
      <c r="E52" s="592"/>
      <c r="F52" s="583">
        <f t="shared" si="2"/>
        <v>0</v>
      </c>
      <c r="G52" s="671" t="s">
        <v>709</v>
      </c>
      <c r="H52" s="672"/>
    </row>
    <row r="53" spans="1:8" ht="25.5" customHeight="1" thickBot="1" x14ac:dyDescent="0.3">
      <c r="A53" s="83">
        <v>25</v>
      </c>
      <c r="B53" s="596" t="s">
        <v>707</v>
      </c>
      <c r="C53" s="589" t="s">
        <v>18</v>
      </c>
      <c r="D53" s="597">
        <v>948.59</v>
      </c>
      <c r="E53" s="5"/>
      <c r="F53" s="595">
        <f t="shared" si="1"/>
        <v>0</v>
      </c>
      <c r="G53" s="671" t="s">
        <v>708</v>
      </c>
      <c r="H53" s="672"/>
    </row>
    <row r="54" spans="1:8" ht="19.5" customHeight="1" thickBot="1" x14ac:dyDescent="0.3">
      <c r="A54" s="69"/>
      <c r="B54" s="669" t="s">
        <v>631</v>
      </c>
      <c r="C54" s="670"/>
      <c r="D54" s="670"/>
      <c r="E54" s="670"/>
      <c r="F54" s="572">
        <f>SUM(F29:F53)</f>
        <v>0</v>
      </c>
      <c r="G54" s="72"/>
      <c r="H54" s="72"/>
    </row>
    <row r="55" spans="1:8" ht="15.75" thickBot="1" x14ac:dyDescent="0.3"/>
    <row r="56" spans="1:8" ht="15.75" customHeight="1" thickBot="1" x14ac:dyDescent="0.3">
      <c r="B56" s="669" t="s">
        <v>632</v>
      </c>
      <c r="C56" s="670"/>
      <c r="D56" s="670"/>
      <c r="E56" s="670"/>
      <c r="F56" s="591">
        <f>SUM(F17+F25+F54)</f>
        <v>0</v>
      </c>
    </row>
  </sheetData>
  <sheetProtection algorithmName="SHA-512" hashValue="c/1uEbKBioBuQodoHQdhYBJe8g8UcJjVpYSbqHcAMktZ91gi82C81h6WzcVFa8zQcBIOku/hb2ExRjSWQ82QaQ==" saltValue="19vIUkLKenzyi9qmKGN7Cg==" spinCount="100000" sheet="1" selectLockedCells="1"/>
  <protectedRanges>
    <protectedRange sqref="F19:H19 F27:H27" name="Oblast1_5"/>
    <protectedRange sqref="F4:H5 F9:H9 F13:H13 G11:H12 G15:H16 G21:H24 G7:H8" name="Oblast1_2"/>
    <protectedRange sqref="E28 E6 E20 E10 E14" name="Oblast1_1"/>
    <protectedRange sqref="E2:H2 E26:F26 F6:F8 F10:F12 F14:F16 F20:F24 F28:F53" name="Oblast1"/>
  </protectedRanges>
  <mergeCells count="52">
    <mergeCell ref="C1:H1"/>
    <mergeCell ref="C2:H2"/>
    <mergeCell ref="B56:E56"/>
    <mergeCell ref="G16:H16"/>
    <mergeCell ref="G33:H33"/>
    <mergeCell ref="G34:H34"/>
    <mergeCell ref="G48:H48"/>
    <mergeCell ref="G14:H14"/>
    <mergeCell ref="G15:H15"/>
    <mergeCell ref="G31:H31"/>
    <mergeCell ref="G32:H32"/>
    <mergeCell ref="G47:H47"/>
    <mergeCell ref="G28:H28"/>
    <mergeCell ref="G29:H29"/>
    <mergeCell ref="G30:H30"/>
    <mergeCell ref="B17:E17"/>
    <mergeCell ref="B19:H19"/>
    <mergeCell ref="G35:H35"/>
    <mergeCell ref="G37:H37"/>
    <mergeCell ref="G38:H38"/>
    <mergeCell ref="G20:H20"/>
    <mergeCell ref="G21:H21"/>
    <mergeCell ref="G22:H22"/>
    <mergeCell ref="G23:H23"/>
    <mergeCell ref="G39:H39"/>
    <mergeCell ref="G40:H40"/>
    <mergeCell ref="G24:H24"/>
    <mergeCell ref="B25:E25"/>
    <mergeCell ref="G42:H42"/>
    <mergeCell ref="B27:H27"/>
    <mergeCell ref="G36:H36"/>
    <mergeCell ref="G43:H43"/>
    <mergeCell ref="G44:H44"/>
    <mergeCell ref="G41:H41"/>
    <mergeCell ref="B54:E54"/>
    <mergeCell ref="G53:H53"/>
    <mergeCell ref="G45:H45"/>
    <mergeCell ref="G46:H46"/>
    <mergeCell ref="G49:H49"/>
    <mergeCell ref="G50:H50"/>
    <mergeCell ref="G51:H51"/>
    <mergeCell ref="G52:H52"/>
    <mergeCell ref="G6:H6"/>
    <mergeCell ref="B4:H4"/>
    <mergeCell ref="B5:H5"/>
    <mergeCell ref="B9:H9"/>
    <mergeCell ref="B13:H13"/>
    <mergeCell ref="G12:H12"/>
    <mergeCell ref="G11:H11"/>
    <mergeCell ref="G7:H7"/>
    <mergeCell ref="G8:H8"/>
    <mergeCell ref="G10:H10"/>
  </mergeCells>
  <pageMargins left="0.70866141732283472" right="0.70866141732283472" top="0.78740157480314965" bottom="0.78740157480314965" header="0.31496062992125984" footer="0.31496062992125984"/>
  <pageSetup paperSize="9" scale="60" fitToHeight="0" orientation="portrait" r:id="rId1"/>
  <headerFooter>
    <oddHeader>&amp;LPříloha č. 7 Cenová nabídka - jednotkové ceny za nepravidelný úklid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32DFA-BC32-40F7-94E9-A8FED54791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8FDBA5-DCFC-4A5B-B285-787961D4F9F6}">
  <ds:schemaRefs>
    <ds:schemaRef ds:uri="a7951faf-23fd-4a20-be1e-078bbe8d3a9a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70812FE-B9BB-4933-8684-E6EB23A54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28</vt:i4>
      </vt:variant>
    </vt:vector>
  </HeadingPairs>
  <TitlesOfParts>
    <vt:vector size="31" baseType="lpstr">
      <vt:lpstr>Pravidelný úklid</vt:lpstr>
      <vt:lpstr>Výměry a počty vybavení</vt:lpstr>
      <vt:lpstr>Nepravidelný úklid - jedn. ceny</vt:lpstr>
      <vt:lpstr>'Výměry a počty vybavení'!domek_ks</vt:lpstr>
      <vt:lpstr>'Výměry a počty vybavení'!domek_m</vt:lpstr>
      <vt:lpstr>'Výměry a počty vybavení'!domek_name</vt:lpstr>
      <vt:lpstr>'Výměry a počty vybavení'!Hydro_ks</vt:lpstr>
      <vt:lpstr>'Výměry a počty vybavení'!Hydro_m</vt:lpstr>
      <vt:lpstr>'Výměry a počty vybavení'!Hydro_name</vt:lpstr>
      <vt:lpstr>'Výměry a počty vybavení'!konecne_ks</vt:lpstr>
      <vt:lpstr>'Výměry a počty vybavení'!konecne_m</vt:lpstr>
      <vt:lpstr>'Výměry a počty vybavení'!konecne_name</vt:lpstr>
      <vt:lpstr>'Nepravidelný úklid - jedn. ceny'!Oblast_tisku</vt:lpstr>
      <vt:lpstr>'Pravidelný úklid'!Oblast_tisku</vt:lpstr>
      <vt:lpstr>'Výměry a počty vybavení'!Oblast_tisku</vt:lpstr>
      <vt:lpstr>'Výměry a počty vybavení'!Slovany_ks</vt:lpstr>
      <vt:lpstr>'Výměry a počty vybavení'!Slovany_m</vt:lpstr>
      <vt:lpstr>'Výměry a počty vybavení'!Slovany_name</vt:lpstr>
      <vt:lpstr>'Výměry a počty vybavení'!Tylova_ks</vt:lpstr>
      <vt:lpstr>'Výměry a počty vybavení'!Tylova_m</vt:lpstr>
      <vt:lpstr>'Výměry a počty vybavení'!Tylova_name</vt:lpstr>
      <vt:lpstr>'Výměry a počty vybavení'!venky_Hydro_ks</vt:lpstr>
      <vt:lpstr>'Výměry a počty vybavení'!venky_Hydro_m</vt:lpstr>
      <vt:lpstr>venky_Slovany_ks</vt:lpstr>
      <vt:lpstr>venky_Slovany_m</vt:lpstr>
      <vt:lpstr>'Výměry a počty vybavení'!ZCKlatovska_ks</vt:lpstr>
      <vt:lpstr>'Výměry a počty vybavení'!ZCKlatovska_m</vt:lpstr>
      <vt:lpstr>'Výměry a počty vybavení'!ZCKlatovska_name</vt:lpstr>
      <vt:lpstr>'Výměry a počty vybavení'!ZCHydro_ks</vt:lpstr>
      <vt:lpstr>'Výměry a počty vybavení'!ZCHydro_m</vt:lpstr>
      <vt:lpstr>'Výměry a počty vybavení'!ZCHydro_name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Jaroslav</dc:creator>
  <cp:lastModifiedBy>Kodýtková Zdeňka</cp:lastModifiedBy>
  <cp:lastPrinted>2025-06-04T11:30:54Z</cp:lastPrinted>
  <dcterms:created xsi:type="dcterms:W3CDTF">2013-04-25T06:12:26Z</dcterms:created>
  <dcterms:modified xsi:type="dcterms:W3CDTF">2025-06-10T04:06:24Z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