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280" activeTab="0"/>
  </bookViews>
  <sheets>
    <sheet name="plán 2024_2025" sheetId="1" r:id="rId1"/>
    <sheet name="2026_2038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<sst xmlns="http://schemas.openxmlformats.org/spreadsheetml/2006/main" count="33" uniqueCount="30">
  <si>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Dodávka 10 tramvají 40T je očekávaná v období od 10/2024 - 5/2025.</t>
  </si>
  <si>
    <t>Poznámka:</t>
  </si>
  <si>
    <t>Investice dopravní systémy</t>
  </si>
  <si>
    <t>Úzkopásmová a datová komunikační sít</t>
  </si>
  <si>
    <t xml:space="preserve">Pořízení C-ITS jednotek a radiostanic do vozů MHD </t>
  </si>
  <si>
    <t>Pořízení nových vozů</t>
  </si>
  <si>
    <t>AUTOBUSY</t>
  </si>
  <si>
    <t>Autobus 18m</t>
  </si>
  <si>
    <t>Autobus 12m</t>
  </si>
  <si>
    <t>Midibus/Mikrobus</t>
  </si>
  <si>
    <t>TROJEBUSY</t>
  </si>
  <si>
    <t>Trolejbus 18m</t>
  </si>
  <si>
    <t>Trolejbus 12m</t>
  </si>
  <si>
    <t>TRAMVAJE</t>
  </si>
  <si>
    <t>Tramvaj velkokapacitní obousměrná (40 T)</t>
  </si>
  <si>
    <t>celkem</t>
  </si>
  <si>
    <t>jednotková cena</t>
  </si>
  <si>
    <t>ks</t>
  </si>
  <si>
    <t>v tis. Kč</t>
  </si>
  <si>
    <t>Tramvaje - investice (tis. Kč)</t>
  </si>
  <si>
    <t>Tramvaje - nákup (ks)</t>
  </si>
  <si>
    <t>Trolejbusy - nákup (ks)</t>
  </si>
  <si>
    <t>Trolejbusy - investice (tis. Kč)</t>
  </si>
  <si>
    <t>Autobusy - nákup (ks)</t>
  </si>
  <si>
    <t>Autobusy - investice (tis. Kč)</t>
  </si>
  <si>
    <t>CELKEM VOZY MHD (tis. Kč)</t>
  </si>
  <si>
    <t>Zelené investice (dodávka tramvají a trolejbusů)</t>
  </si>
  <si>
    <t>CELKEM</t>
  </si>
  <si>
    <t>Koncepce investičního plánování na roky 2026 - 2038 do vozů MHD</t>
  </si>
  <si>
    <t>Investiční plán do vozů MHD a C-ITS jednotek na roky 2024 a 2025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</si>
</sst>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hair"/>
    </border>
    <border>
      <left style="thin">
        <color theme="0"/>
      </left>
      <right style="thin">
        <color theme="0"/>
      </right>
      <top style="medium"/>
      <bottom style="thin"/>
    </border>
    <border>
      <left style="thin">
        <color theme="0"/>
      </left>
      <right style="medium"/>
      <top style="medium"/>
      <bottom style="thin"/>
    </border>
    <border>
      <left/>
      <right style="thin">
        <color theme="0"/>
      </right>
      <top style="medium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3" fillId="3" borderId="4" xfId="0" applyNumberFormat="1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3" fontId="0" fillId="0" borderId="8" xfId="0" applyNumberFormat="1" applyFont="1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left" indent="1"/>
    </xf>
    <xf numFmtId="0" fontId="0" fillId="0" borderId="12" xfId="0" applyBorder="1"/>
    <xf numFmtId="3" fontId="3" fillId="4" borderId="13" xfId="0" applyNumberFormat="1" applyFont="1" applyFill="1" applyBorder="1"/>
    <xf numFmtId="0" fontId="3" fillId="4" borderId="1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3" fontId="3" fillId="0" borderId="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7" xfId="0" applyFont="1" applyFill="1" applyBorder="1"/>
    <xf numFmtId="3" fontId="0" fillId="0" borderId="17" xfId="0" applyNumberFormat="1" applyBorder="1"/>
    <xf numFmtId="0" fontId="0" fillId="0" borderId="18" xfId="0" applyBorder="1"/>
    <xf numFmtId="3" fontId="0" fillId="0" borderId="19" xfId="0" applyNumberFormat="1" applyFont="1" applyBorder="1"/>
    <xf numFmtId="3" fontId="0" fillId="0" borderId="20" xfId="0" applyNumberFormat="1" applyBorder="1"/>
    <xf numFmtId="0" fontId="0" fillId="0" borderId="21" xfId="0" applyBorder="1"/>
    <xf numFmtId="0" fontId="0" fillId="0" borderId="22" xfId="0" applyBorder="1" applyAlignment="1">
      <alignment horizontal="left" indent="1"/>
    </xf>
    <xf numFmtId="3" fontId="0" fillId="0" borderId="8" xfId="0" applyNumberFormat="1" applyFont="1" applyFill="1" applyBorder="1"/>
    <xf numFmtId="3" fontId="0" fillId="0" borderId="17" xfId="0" applyNumberFormat="1" applyFill="1" applyBorder="1"/>
    <xf numFmtId="0" fontId="0" fillId="0" borderId="18" xfId="0" applyFill="1" applyBorder="1"/>
    <xf numFmtId="0" fontId="0" fillId="0" borderId="11" xfId="0" applyFill="1" applyBorder="1" applyAlignment="1">
      <alignment horizontal="left" indent="1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0" xfId="0" applyFont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3" fontId="9" fillId="0" borderId="26" xfId="0" applyNumberFormat="1" applyFont="1" applyBorder="1"/>
    <xf numFmtId="3" fontId="9" fillId="0" borderId="27" xfId="0" applyNumberFormat="1" applyFont="1" applyBorder="1"/>
    <xf numFmtId="3" fontId="9" fillId="0" borderId="5" xfId="0" applyNumberFormat="1" applyFont="1" applyBorder="1"/>
    <xf numFmtId="3" fontId="9" fillId="0" borderId="15" xfId="0" applyNumberFormat="1" applyFont="1" applyBorder="1"/>
    <xf numFmtId="3" fontId="9" fillId="0" borderId="28" xfId="0" applyNumberFormat="1" applyFont="1" applyBorder="1"/>
    <xf numFmtId="3" fontId="9" fillId="0" borderId="29" xfId="0" applyNumberFormat="1" applyFont="1" applyBorder="1"/>
    <xf numFmtId="0" fontId="2" fillId="2" borderId="30" xfId="0" applyFont="1" applyFill="1" applyBorder="1" applyAlignment="1">
      <alignment horizontal="center"/>
    </xf>
    <xf numFmtId="0" fontId="8" fillId="0" borderId="31" xfId="20" applyFont="1" applyFill="1" applyBorder="1" applyAlignment="1">
      <alignment horizontal="left" wrapText="1" indent="1"/>
      <protection/>
    </xf>
    <xf numFmtId="0" fontId="8" fillId="0" borderId="32" xfId="20" applyFont="1" applyFill="1" applyBorder="1" applyAlignment="1">
      <alignment horizontal="left" wrapText="1" indent="1"/>
      <protection/>
    </xf>
    <xf numFmtId="0" fontId="6" fillId="0" borderId="33" xfId="20" applyFont="1" applyFill="1" applyBorder="1" applyAlignment="1">
      <alignment horizontal="left" wrapText="1" indent="1"/>
      <protection/>
    </xf>
    <xf numFmtId="3" fontId="7" fillId="0" borderId="34" xfId="0" applyNumberFormat="1" applyFont="1" applyBorder="1"/>
    <xf numFmtId="3" fontId="7" fillId="0" borderId="35" xfId="0" applyNumberFormat="1" applyFont="1" applyBorder="1"/>
    <xf numFmtId="3" fontId="7" fillId="0" borderId="36" xfId="0" applyNumberFormat="1" applyFont="1" applyBorder="1"/>
    <xf numFmtId="3" fontId="0" fillId="0" borderId="0" xfId="0" applyNumberFormat="1"/>
    <xf numFmtId="0" fontId="4" fillId="0" borderId="37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25"/>
  <sheetViews>
    <sheetView showGridLines="0" tabSelected="1" workbookViewId="0" topLeftCell="A1">
      <selection activeCell="N23" sqref="N23"/>
    </sheetView>
  </sheetViews>
  <sheetFormatPr defaultColWidth="9.140625" defaultRowHeight="15"/>
  <cols>
    <col min="1" max="2" width="1.1484375" style="0" customWidth="1"/>
    <col min="3" max="3" width="70.00390625" style="0" customWidth="1"/>
    <col min="4" max="4" width="6.28125" style="0" customWidth="1"/>
    <col min="5" max="6" width="10.7109375" style="0" customWidth="1"/>
    <col min="7" max="7" width="6.28125" style="0" customWidth="1"/>
    <col min="8" max="9" width="10.8515625" style="0" customWidth="1"/>
  </cols>
  <sheetData>
    <row r="1" ht="7.5" customHeight="1"/>
    <row r="2" ht="4.5" customHeight="1"/>
    <row r="3" ht="15">
      <c r="C3" s="38" t="s">
        <v>29</v>
      </c>
    </row>
    <row r="4" ht="6" customHeight="1"/>
    <row r="5" ht="6" customHeight="1"/>
    <row r="6" spans="3:9" ht="15">
      <c r="C6" s="56" t="s">
        <v>18</v>
      </c>
      <c r="D6" s="58">
        <v>2024</v>
      </c>
      <c r="E6" s="59"/>
      <c r="F6" s="60"/>
      <c r="G6" s="58">
        <v>2025</v>
      </c>
      <c r="H6" s="59"/>
      <c r="I6" s="60"/>
    </row>
    <row r="7" spans="3:9" ht="30">
      <c r="C7" s="57"/>
      <c r="D7" s="37" t="s">
        <v>17</v>
      </c>
      <c r="E7" s="36" t="s">
        <v>16</v>
      </c>
      <c r="F7" s="35" t="s">
        <v>15</v>
      </c>
      <c r="G7" s="37" t="s">
        <v>17</v>
      </c>
      <c r="H7" s="36" t="s">
        <v>16</v>
      </c>
      <c r="I7" s="35" t="s">
        <v>15</v>
      </c>
    </row>
    <row r="8" spans="3:9" ht="15">
      <c r="C8" s="34" t="s">
        <v>14</v>
      </c>
      <c r="D8" s="33">
        <v>1</v>
      </c>
      <c r="E8" s="32">
        <v>55010.453</v>
      </c>
      <c r="F8" s="31">
        <f>D8*E8</f>
        <v>55010.453</v>
      </c>
      <c r="G8" s="26">
        <v>10</v>
      </c>
      <c r="H8" s="25">
        <v>67990</v>
      </c>
      <c r="I8" s="12">
        <f>G8*H8</f>
        <v>679900</v>
      </c>
    </row>
    <row r="9" spans="3:9" ht="15">
      <c r="C9" s="24" t="s">
        <v>13</v>
      </c>
      <c r="D9" s="23">
        <f>SUM(D8:D8)</f>
        <v>1</v>
      </c>
      <c r="E9" s="22"/>
      <c r="F9" s="21">
        <f>SUM(F8:F8)</f>
        <v>55010.453</v>
      </c>
      <c r="G9" s="23">
        <f>SUM(G8:G8)</f>
        <v>10</v>
      </c>
      <c r="H9" s="22"/>
      <c r="I9" s="21">
        <f>SUM(I8:I8)</f>
        <v>679900</v>
      </c>
    </row>
    <row r="10" spans="3:9" ht="15">
      <c r="C10" s="30" t="s">
        <v>12</v>
      </c>
      <c r="D10" s="29">
        <v>2</v>
      </c>
      <c r="E10" s="28">
        <v>16100</v>
      </c>
      <c r="F10" s="27">
        <f>D10*E10</f>
        <v>32200</v>
      </c>
      <c r="G10" s="29">
        <v>5</v>
      </c>
      <c r="H10" s="28">
        <v>16422</v>
      </c>
      <c r="I10" s="27">
        <f>G10*H10</f>
        <v>82110</v>
      </c>
    </row>
    <row r="11" spans="3:9" ht="15">
      <c r="C11" s="15" t="s">
        <v>11</v>
      </c>
      <c r="D11" s="26"/>
      <c r="E11" s="25"/>
      <c r="F11" s="12">
        <f>D11*E11</f>
        <v>0</v>
      </c>
      <c r="G11" s="26">
        <v>4</v>
      </c>
      <c r="H11" s="25">
        <v>20604</v>
      </c>
      <c r="I11" s="12">
        <f>G11*H11</f>
        <v>82416</v>
      </c>
    </row>
    <row r="12" spans="3:9" ht="15">
      <c r="C12" s="24" t="s">
        <v>10</v>
      </c>
      <c r="D12" s="23">
        <f>SUM(D10:D11)</f>
        <v>2</v>
      </c>
      <c r="E12" s="22"/>
      <c r="F12" s="21">
        <f>SUM(F10:F11)</f>
        <v>32200</v>
      </c>
      <c r="G12" s="23">
        <f>SUM(G10:G11)</f>
        <v>9</v>
      </c>
      <c r="H12" s="22"/>
      <c r="I12" s="21">
        <f>SUM(I10:I11)</f>
        <v>164526</v>
      </c>
    </row>
    <row r="13" spans="3:9" ht="15">
      <c r="C13" s="30" t="s">
        <v>9</v>
      </c>
      <c r="D13" s="29">
        <v>3</v>
      </c>
      <c r="E13" s="28">
        <v>1750</v>
      </c>
      <c r="F13" s="27">
        <f>D13*E13</f>
        <v>5250</v>
      </c>
      <c r="G13" s="29"/>
      <c r="H13" s="28"/>
      <c r="I13" s="27">
        <f>G13*H13</f>
        <v>0</v>
      </c>
    </row>
    <row r="14" spans="3:9" ht="15">
      <c r="C14" s="15" t="s">
        <v>8</v>
      </c>
      <c r="D14" s="26">
        <v>8</v>
      </c>
      <c r="E14" s="25">
        <v>5950</v>
      </c>
      <c r="F14" s="12">
        <f>D14*E14</f>
        <v>47600</v>
      </c>
      <c r="G14" s="26">
        <v>7</v>
      </c>
      <c r="H14" s="25">
        <v>6069</v>
      </c>
      <c r="I14" s="12">
        <f>G14*H14</f>
        <v>42483</v>
      </c>
    </row>
    <row r="15" spans="3:9" ht="15">
      <c r="C15" s="15" t="s">
        <v>7</v>
      </c>
      <c r="D15" s="26">
        <v>6</v>
      </c>
      <c r="E15" s="25">
        <v>8441.205839999999</v>
      </c>
      <c r="F15" s="12">
        <f>D15*E15</f>
        <v>50647.23503999999</v>
      </c>
      <c r="G15" s="26">
        <v>6</v>
      </c>
      <c r="H15" s="25">
        <v>8610.0299568</v>
      </c>
      <c r="I15" s="12">
        <f>G15*H15</f>
        <v>51660.1797408</v>
      </c>
    </row>
    <row r="16" spans="3:9" ht="15">
      <c r="C16" s="24" t="s">
        <v>6</v>
      </c>
      <c r="D16" s="23">
        <f>SUM(D13:D15)</f>
        <v>17</v>
      </c>
      <c r="E16" s="22"/>
      <c r="F16" s="21">
        <f>SUM(F13:F15)</f>
        <v>103497.23504</v>
      </c>
      <c r="G16" s="23">
        <f>SUM(G13:G15)</f>
        <v>13</v>
      </c>
      <c r="H16" s="22"/>
      <c r="I16" s="21">
        <f>SUM(I13:I15)</f>
        <v>94143.1797408</v>
      </c>
    </row>
    <row r="17" spans="3:9" ht="15">
      <c r="C17" s="20" t="s">
        <v>5</v>
      </c>
      <c r="D17" s="20"/>
      <c r="E17" s="18"/>
      <c r="F17" s="17">
        <f>F9+F12+F16</f>
        <v>190707.68804</v>
      </c>
      <c r="G17" s="19"/>
      <c r="H17" s="18"/>
      <c r="I17" s="17">
        <f>I9+I12+I16</f>
        <v>938569.1797408</v>
      </c>
    </row>
    <row r="18" spans="3:9" ht="15">
      <c r="C18" s="15" t="s">
        <v>4</v>
      </c>
      <c r="D18" s="16"/>
      <c r="E18" s="13"/>
      <c r="F18" s="12">
        <v>44701</v>
      </c>
      <c r="G18" s="16"/>
      <c r="H18" s="13"/>
      <c r="I18" s="12"/>
    </row>
    <row r="19" spans="3:9" ht="15">
      <c r="C19" s="15" t="s">
        <v>3</v>
      </c>
      <c r="D19" s="14"/>
      <c r="E19" s="13"/>
      <c r="F19" s="12">
        <v>15243</v>
      </c>
      <c r="G19" s="14"/>
      <c r="H19" s="13"/>
      <c r="I19" s="12"/>
    </row>
    <row r="20" spans="3:11" ht="15">
      <c r="C20" s="11" t="s">
        <v>2</v>
      </c>
      <c r="D20" s="10"/>
      <c r="E20" s="9"/>
      <c r="F20" s="8">
        <f>SUM(F18:F19)</f>
        <v>59944</v>
      </c>
      <c r="G20" s="10"/>
      <c r="H20" s="9"/>
      <c r="I20" s="8">
        <v>0</v>
      </c>
      <c r="K20" s="55"/>
    </row>
    <row r="21" spans="3:9" s="3" customFormat="1" ht="28.5" customHeight="1">
      <c r="C21" s="7" t="s">
        <v>27</v>
      </c>
      <c r="D21" s="7"/>
      <c r="E21" s="6"/>
      <c r="F21" s="4">
        <f>F17+F20</f>
        <v>250651.68804</v>
      </c>
      <c r="G21" s="5"/>
      <c r="H21" s="5"/>
      <c r="I21" s="4">
        <f>I17+I20</f>
        <v>938569.1797408</v>
      </c>
    </row>
    <row r="23" ht="15">
      <c r="C23" s="2" t="s">
        <v>1</v>
      </c>
    </row>
    <row r="24" ht="15">
      <c r="C24" s="1" t="s">
        <v>0</v>
      </c>
    </row>
    <row r="25" ht="15">
      <c r="C25" s="1" t="s">
        <v>26</v>
      </c>
    </row>
  </sheetData>
  <mergeCells count="3">
    <mergeCell ref="C6:C7"/>
    <mergeCell ref="D6:F6"/>
    <mergeCell ref="G6:I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13"/>
  <sheetViews>
    <sheetView showGridLines="0" workbookViewId="0" topLeftCell="A1">
      <selection activeCell="E24" sqref="E24"/>
    </sheetView>
  </sheetViews>
  <sheetFormatPr defaultColWidth="9.140625" defaultRowHeight="15"/>
  <cols>
    <col min="1" max="2" width="2.140625" style="0" customWidth="1"/>
    <col min="3" max="3" width="29.28125" style="0" bestFit="1" customWidth="1"/>
  </cols>
  <sheetData>
    <row r="2" ht="15">
      <c r="C2" s="2" t="s">
        <v>28</v>
      </c>
    </row>
    <row r="3" ht="15.75" thickBot="1">
      <c r="C3" s="38"/>
    </row>
    <row r="4" spans="3:16" ht="15">
      <c r="C4" s="48"/>
      <c r="D4" s="41">
        <v>2026</v>
      </c>
      <c r="E4" s="39">
        <v>2027</v>
      </c>
      <c r="F4" s="39">
        <v>2028</v>
      </c>
      <c r="G4" s="39">
        <v>2029</v>
      </c>
      <c r="H4" s="39">
        <v>2030</v>
      </c>
      <c r="I4" s="39">
        <v>2031</v>
      </c>
      <c r="J4" s="39">
        <v>2032</v>
      </c>
      <c r="K4" s="39">
        <v>2033</v>
      </c>
      <c r="L4" s="39">
        <v>2034</v>
      </c>
      <c r="M4" s="39">
        <v>2035</v>
      </c>
      <c r="N4" s="39">
        <v>2036</v>
      </c>
      <c r="O4" s="39">
        <v>2037</v>
      </c>
      <c r="P4" s="40">
        <v>2038</v>
      </c>
    </row>
    <row r="5" spans="3:16" ht="15">
      <c r="C5" s="49" t="s">
        <v>20</v>
      </c>
      <c r="D5" s="42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2</v>
      </c>
      <c r="L5" s="43">
        <v>10</v>
      </c>
      <c r="M5" s="43">
        <v>10</v>
      </c>
      <c r="N5" s="43">
        <v>8</v>
      </c>
      <c r="O5" s="43">
        <v>0</v>
      </c>
      <c r="P5" s="46">
        <v>0</v>
      </c>
    </row>
    <row r="6" spans="3:16" ht="15">
      <c r="C6" s="50" t="s">
        <v>19</v>
      </c>
      <c r="D6" s="44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196252.9463178795</v>
      </c>
      <c r="L6" s="45">
        <v>1000890.0262211856</v>
      </c>
      <c r="M6" s="45">
        <v>1020907.8267456093</v>
      </c>
      <c r="N6" s="45">
        <v>833060.7866244173</v>
      </c>
      <c r="O6" s="45">
        <v>0</v>
      </c>
      <c r="P6" s="47">
        <v>0</v>
      </c>
    </row>
    <row r="7" spans="3:16" ht="15">
      <c r="C7" s="49" t="s">
        <v>21</v>
      </c>
      <c r="D7" s="42">
        <v>6</v>
      </c>
      <c r="E7" s="43">
        <v>2</v>
      </c>
      <c r="F7" s="43">
        <v>6</v>
      </c>
      <c r="G7" s="43">
        <v>9</v>
      </c>
      <c r="H7" s="43">
        <v>13</v>
      </c>
      <c r="I7" s="43">
        <v>13</v>
      </c>
      <c r="J7" s="43">
        <v>17</v>
      </c>
      <c r="K7" s="43">
        <v>14</v>
      </c>
      <c r="L7" s="43">
        <v>7</v>
      </c>
      <c r="M7" s="43">
        <v>11</v>
      </c>
      <c r="N7" s="43">
        <v>17</v>
      </c>
      <c r="O7" s="43">
        <v>13</v>
      </c>
      <c r="P7" s="46">
        <v>3</v>
      </c>
    </row>
    <row r="8" spans="3:16" ht="15">
      <c r="C8" s="50" t="s">
        <v>22</v>
      </c>
      <c r="D8" s="44">
        <v>104768.28</v>
      </c>
      <c r="E8" s="45">
        <v>34170.8976</v>
      </c>
      <c r="F8" s="45">
        <v>122315</v>
      </c>
      <c r="G8" s="45">
        <v>182614.96484928002</v>
      </c>
      <c r="H8" s="45">
        <v>254174.85802788482</v>
      </c>
      <c r="I8" s="45">
        <v>296935.24508733884</v>
      </c>
      <c r="J8" s="45">
        <v>368721.207201413</v>
      </c>
      <c r="K8" s="45">
        <v>303673.0216869292</v>
      </c>
      <c r="L8" s="45">
        <v>137380.67113340914</v>
      </c>
      <c r="M8" s="45">
        <v>235494.5</v>
      </c>
      <c r="N8" s="45">
        <v>321879</v>
      </c>
      <c r="O8" s="45">
        <v>286664</v>
      </c>
      <c r="P8" s="47">
        <v>79960.41304161005</v>
      </c>
    </row>
    <row r="9" spans="3:16" ht="15">
      <c r="C9" s="49" t="s">
        <v>23</v>
      </c>
      <c r="D9" s="42">
        <v>5</v>
      </c>
      <c r="E9" s="43">
        <v>3</v>
      </c>
      <c r="F9" s="43">
        <v>2</v>
      </c>
      <c r="G9" s="43">
        <v>8</v>
      </c>
      <c r="H9" s="43">
        <v>6</v>
      </c>
      <c r="I9" s="43"/>
      <c r="J9" s="43"/>
      <c r="K9" s="43"/>
      <c r="L9" s="43"/>
      <c r="M9" s="43"/>
      <c r="N9" s="43"/>
      <c r="O9" s="43"/>
      <c r="P9" s="46"/>
    </row>
    <row r="10" spans="3:16" ht="15">
      <c r="C10" s="50" t="s">
        <v>24</v>
      </c>
      <c r="D10" s="44">
        <v>43911.15277967999</v>
      </c>
      <c r="E10" s="45">
        <v>26873.625501164155</v>
      </c>
      <c r="F10" s="45">
        <v>18274.06534079163</v>
      </c>
      <c r="G10" s="45">
        <v>52554.24623232</v>
      </c>
      <c r="H10" s="45">
        <v>40203.9983677248</v>
      </c>
      <c r="I10" s="45"/>
      <c r="J10" s="45"/>
      <c r="K10" s="45"/>
      <c r="L10" s="45"/>
      <c r="M10" s="45"/>
      <c r="N10" s="45"/>
      <c r="O10" s="45"/>
      <c r="P10" s="47"/>
    </row>
    <row r="11" spans="3:16" ht="15.75" thickBot="1">
      <c r="C11" s="51" t="s">
        <v>25</v>
      </c>
      <c r="D11" s="52">
        <f>D6+D8+D10</f>
        <v>148679.43277968</v>
      </c>
      <c r="E11" s="53">
        <f aca="true" t="shared" si="0" ref="E11:P11">E6+E8+E10</f>
        <v>61044.52310116415</v>
      </c>
      <c r="F11" s="53">
        <f t="shared" si="0"/>
        <v>140589.06534079163</v>
      </c>
      <c r="G11" s="53">
        <f t="shared" si="0"/>
        <v>235169.21108160002</v>
      </c>
      <c r="H11" s="53">
        <f t="shared" si="0"/>
        <v>294378.8563956096</v>
      </c>
      <c r="I11" s="53">
        <f t="shared" si="0"/>
        <v>296935.24508733884</v>
      </c>
      <c r="J11" s="53">
        <f t="shared" si="0"/>
        <v>368721.207201413</v>
      </c>
      <c r="K11" s="53">
        <f t="shared" si="0"/>
        <v>499925.96800480876</v>
      </c>
      <c r="L11" s="53">
        <f t="shared" si="0"/>
        <v>1138270.6973545947</v>
      </c>
      <c r="M11" s="53">
        <f t="shared" si="0"/>
        <v>1256402.3267456093</v>
      </c>
      <c r="N11" s="53">
        <f t="shared" si="0"/>
        <v>1154939.7866244172</v>
      </c>
      <c r="O11" s="53">
        <f t="shared" si="0"/>
        <v>286664</v>
      </c>
      <c r="P11" s="54">
        <f t="shared" si="0"/>
        <v>79960.41304161005</v>
      </c>
    </row>
    <row r="13" ht="15">
      <c r="F13" s="55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Prosrová Vlasta</dc:creator>
  <cp:keywords/>
  <dc:description/>
  <cp:lastModifiedBy>Prosrová Vlasta</cp:lastModifiedBy>
  <cp:lastPrinted>2024-05-03T08:00:04Z</cp:lastPrinted>
  <dcterms:created xsi:type="dcterms:W3CDTF">2024-05-03T07:38:16Z</dcterms:created>
  <dcterms:modified xsi:type="dcterms:W3CDTF">2024-05-09T07:14:03Z</dcterms:modified>
  <cp:category/>
  <cp:version/>
  <cp:contentType/>
  <cp:contentStatus/>
</cp:coreProperties>
</file>