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6465" activeTab="0"/>
  </bookViews>
  <sheets>
    <sheet name="Položkový rozpočet" sheetId="1" r:id="rId1"/>
  </sheets>
  <definedNames>
    <definedName name="_xlnm._FilterDatabase" localSheetId="0" hidden="1">'Položkový rozpočet'!$B$5:$J$27</definedName>
    <definedName name="_xlnm.Print_Titles" localSheetId="0">'Položkový rozpočet'!$4:$5</definedName>
  </definedNames>
  <calcPr calcId="162913"/>
</workbook>
</file>

<file path=xl/sharedStrings.xml><?xml version="1.0" encoding="utf-8"?>
<sst xmlns="http://schemas.openxmlformats.org/spreadsheetml/2006/main" count="61" uniqueCount="44">
  <si>
    <t>Počet</t>
  </si>
  <si>
    <t>MJ</t>
  </si>
  <si>
    <t>Kč/MJ</t>
  </si>
  <si>
    <t>Náklady v Kč bez DPH</t>
  </si>
  <si>
    <t>Náklady v Kč s DPH</t>
  </si>
  <si>
    <t>Uznatelné</t>
  </si>
  <si>
    <t>Neuznatelné</t>
  </si>
  <si>
    <t>ks</t>
  </si>
  <si>
    <t>Rekapitulace</t>
  </si>
  <si>
    <t>Celkové náklady</t>
  </si>
  <si>
    <t xml:space="preserve">    z toho uznatelné</t>
  </si>
  <si>
    <t xml:space="preserve">    z toho neuznatelné</t>
  </si>
  <si>
    <t>Podíl</t>
  </si>
  <si>
    <t>bez DPH</t>
  </si>
  <si>
    <t>DPH (21%)</t>
  </si>
  <si>
    <t>s DPH</t>
  </si>
  <si>
    <t>Číslo</t>
  </si>
  <si>
    <t>Položka</t>
  </si>
  <si>
    <t>Suma</t>
  </si>
  <si>
    <t>m</t>
  </si>
  <si>
    <t>kmpl</t>
  </si>
  <si>
    <t>kus</t>
  </si>
  <si>
    <t>kabel instalační jádro Cu plné izolace PVC plášť PVC 450/750V (CYKY) 4x16mm2</t>
  </si>
  <si>
    <t>Svorkovnice stožárová včetně pojistek</t>
  </si>
  <si>
    <t>svorka připojovací k připojení kovových částí</t>
  </si>
  <si>
    <t>kabel instalační jádro Cu plné izolace PVC plášť PVC 450/750V (CYKY) 5x1,5mm2</t>
  </si>
  <si>
    <t>trubka kanalizační PVC DN 250x1000mm SN4</t>
  </si>
  <si>
    <t>trubka elektroinstalační ohebná dvouplášťová korugovaná (chránička) D 32/40mm, HDPE+LDPE</t>
  </si>
  <si>
    <t>deska kabelová krycí PVC červená, 300x2mm</t>
  </si>
  <si>
    <t>Plzeň - NPO 2022-1</t>
  </si>
  <si>
    <t>Výložník PZ - 1R/1000</t>
  </si>
  <si>
    <t>Výložník PZ - 1R/1500</t>
  </si>
  <si>
    <t>Výložník PZ - 1R/2000</t>
  </si>
  <si>
    <t>Výložník PZ - 2R/1500/90°</t>
  </si>
  <si>
    <t>Bezpaticový, stupňovitý PZ stožár 10m</t>
  </si>
  <si>
    <t>Bezpaticový, stupňovitý PZ stožár 5m</t>
  </si>
  <si>
    <t>Bezpaticový, stupňovitý PZ stožár 6m</t>
  </si>
  <si>
    <t>Bezpaticový, stupňovitý PZ stožár 8m</t>
  </si>
  <si>
    <t>Výstražné desky pro krytí kabelů šířky 34 cm</t>
  </si>
  <si>
    <t>spojka kabelová smršťovaná přímé do 1kV 4x6-25mm</t>
  </si>
  <si>
    <t>Koncovka kabelová smršťovaná 4X 6-25</t>
  </si>
  <si>
    <t>Výkaz výměr - položkový rozpočet:
Ostatní konstrukční prvky</t>
  </si>
  <si>
    <t>Dopravní náklady (doprava materiálu)</t>
  </si>
  <si>
    <t>příloha č.4.2.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</si>
</sst>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8" fillId="0" borderId="0" xfId="0" applyFont="1" applyProtection="1">
      <protection/>
    </xf>
    <xf numFmtId="0" fontId="5" fillId="3" borderId="2" xfId="0" applyFont="1" applyFill="1" applyBorder="1" applyProtection="1"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3" borderId="4" xfId="0" applyFont="1" applyFill="1" applyBorder="1" applyProtection="1">
      <protection/>
    </xf>
    <xf numFmtId="0" fontId="7" fillId="3" borderId="5" xfId="0" applyFont="1" applyFill="1" applyBorder="1" applyProtection="1">
      <protection/>
    </xf>
    <xf numFmtId="0" fontId="7" fillId="3" borderId="6" xfId="0" applyFont="1" applyFill="1" applyBorder="1" applyProtection="1">
      <protection/>
    </xf>
    <xf numFmtId="0" fontId="7" fillId="3" borderId="6" xfId="0" applyFont="1" applyFill="1" applyBorder="1" applyAlignment="1" applyProtection="1">
      <alignment horizontal="center"/>
      <protection/>
    </xf>
    <xf numFmtId="0" fontId="5" fillId="3" borderId="5" xfId="0" applyFont="1" applyFill="1" applyBorder="1" applyProtection="1">
      <protection/>
    </xf>
    <xf numFmtId="0" fontId="5" fillId="3" borderId="7" xfId="0" applyFont="1" applyFill="1" applyBorder="1" applyProtection="1"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/>
      <protection/>
    </xf>
    <xf numFmtId="7" fontId="4" fillId="0" borderId="9" xfId="20" applyNumberFormat="1" applyFont="1" applyBorder="1" applyProtection="1">
      <protection/>
    </xf>
    <xf numFmtId="7" fontId="4" fillId="0" borderId="10" xfId="20" applyNumberFormat="1" applyFont="1" applyBorder="1" applyProtection="1">
      <protection/>
    </xf>
    <xf numFmtId="7" fontId="4" fillId="0" borderId="11" xfId="20" applyNumberFormat="1" applyFont="1" applyBorder="1" applyProtection="1">
      <protection/>
    </xf>
    <xf numFmtId="0" fontId="4" fillId="0" borderId="1" xfId="0" applyFont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7" fontId="4" fillId="0" borderId="13" xfId="20" applyNumberFormat="1" applyFont="1" applyBorder="1" applyProtection="1"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7" fontId="4" fillId="0" borderId="16" xfId="20" applyNumberFormat="1" applyFont="1" applyBorder="1" applyProtection="1">
      <protection/>
    </xf>
    <xf numFmtId="7" fontId="4" fillId="0" borderId="17" xfId="20" applyNumberFormat="1" applyFont="1" applyBorder="1" applyProtection="1">
      <protection/>
    </xf>
    <xf numFmtId="0" fontId="5" fillId="3" borderId="15" xfId="0" applyFont="1" applyFill="1" applyBorder="1" applyAlignment="1" applyProtection="1">
      <alignment horizontal="center" vertical="center"/>
      <protection/>
    </xf>
    <xf numFmtId="0" fontId="5" fillId="3" borderId="16" xfId="0" applyFont="1" applyFill="1" applyBorder="1" applyAlignment="1" applyProtection="1">
      <alignment horizontal="center"/>
      <protection/>
    </xf>
    <xf numFmtId="7" fontId="5" fillId="3" borderId="16" xfId="20" applyNumberFormat="1" applyFont="1" applyFill="1" applyBorder="1" applyProtection="1">
      <protection/>
    </xf>
    <xf numFmtId="7" fontId="5" fillId="3" borderId="17" xfId="20" applyNumberFormat="1" applyFont="1" applyFill="1" applyBorder="1" applyProtection="1">
      <protection/>
    </xf>
    <xf numFmtId="0" fontId="5" fillId="3" borderId="18" xfId="0" applyFont="1" applyFill="1" applyBorder="1" applyProtection="1"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19" xfId="0" applyFont="1" applyFill="1" applyBorder="1" applyAlignment="1" applyProtection="1">
      <alignment horizontal="center"/>
      <protection/>
    </xf>
    <xf numFmtId="0" fontId="10" fillId="0" borderId="20" xfId="0" applyFont="1" applyBorder="1" applyProtection="1">
      <protection/>
    </xf>
    <xf numFmtId="9" fontId="3" fillId="0" borderId="9" xfId="21" applyFont="1" applyBorder="1" applyAlignment="1" applyProtection="1">
      <alignment horizontal="center"/>
      <protection/>
    </xf>
    <xf numFmtId="5" fontId="3" fillId="0" borderId="10" xfId="20" applyNumberFormat="1" applyFont="1" applyBorder="1" applyProtection="1">
      <protection/>
    </xf>
    <xf numFmtId="0" fontId="0" fillId="0" borderId="21" xfId="0" applyFont="1" applyBorder="1" applyProtection="1">
      <protection/>
    </xf>
    <xf numFmtId="9" fontId="2" fillId="0" borderId="1" xfId="21" applyFont="1" applyBorder="1" applyAlignment="1" applyProtection="1">
      <alignment horizontal="center"/>
      <protection/>
    </xf>
    <xf numFmtId="5" fontId="2" fillId="0" borderId="11" xfId="20" applyNumberFormat="1" applyFont="1" applyBorder="1" applyProtection="1">
      <protection/>
    </xf>
    <xf numFmtId="5" fontId="2" fillId="0" borderId="10" xfId="20" applyNumberFormat="1" applyFont="1" applyBorder="1" applyProtection="1">
      <protection/>
    </xf>
    <xf numFmtId="0" fontId="8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4" fillId="3" borderId="2" xfId="0" applyFont="1" applyFill="1" applyBorder="1" applyAlignment="1" applyProtection="1">
      <alignment wrapText="1"/>
      <protection/>
    </xf>
    <xf numFmtId="0" fontId="7" fillId="3" borderId="4" xfId="0" applyFont="1" applyFill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0" fontId="5" fillId="3" borderId="15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5" fillId="3" borderId="23" xfId="0" applyFont="1" applyFill="1" applyBorder="1" applyAlignment="1" applyProtection="1">
      <alignment wrapText="1"/>
      <protection/>
    </xf>
    <xf numFmtId="0" fontId="10" fillId="0" borderId="24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 wrapText="1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7" fillId="3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 topLeftCell="A1">
      <pane xSplit="1" ySplit="5" topLeftCell="B9" activePane="bottomRight" state="frozen"/>
      <selection pane="topRight" activeCell="B1" sqref="B1"/>
      <selection pane="bottomLeft" activeCell="A6" sqref="A6"/>
      <selection pane="bottomRight" activeCell="F2" sqref="F2:J2"/>
    </sheetView>
  </sheetViews>
  <sheetFormatPr defaultColWidth="9.140625" defaultRowHeight="15"/>
  <cols>
    <col min="1" max="1" width="2.00390625" style="3" bestFit="1" customWidth="1"/>
    <col min="2" max="2" width="5.57421875" style="3" customWidth="1"/>
    <col min="3" max="3" width="48.8515625" style="50" customWidth="1"/>
    <col min="4" max="5" width="5.57421875" style="4" customWidth="1"/>
    <col min="6" max="6" width="9.28125" style="4" customWidth="1"/>
    <col min="7" max="7" width="14.140625" style="4" customWidth="1"/>
    <col min="8" max="8" width="12.7109375" style="4" customWidth="1"/>
    <col min="9" max="10" width="17.00390625" style="4" customWidth="1"/>
    <col min="11" max="11" width="9.140625" style="3" customWidth="1"/>
  </cols>
  <sheetData>
    <row r="1" spans="3:9" ht="21">
      <c r="C1" s="61" t="s">
        <v>29</v>
      </c>
      <c r="D1" s="61"/>
      <c r="E1" s="61"/>
      <c r="F1" s="61"/>
      <c r="G1" s="61"/>
      <c r="H1" s="61"/>
      <c r="I1" s="4" t="s">
        <v>43</v>
      </c>
    </row>
    <row r="2" spans="3:10" ht="33.6" customHeight="1">
      <c r="C2" s="42" t="s">
        <v>41</v>
      </c>
      <c r="D2" s="5"/>
      <c r="E2" s="5"/>
      <c r="F2" s="60"/>
      <c r="G2" s="60"/>
      <c r="H2" s="60"/>
      <c r="I2" s="60"/>
      <c r="J2" s="60"/>
    </row>
    <row r="3" ht="16.5" thickBot="1">
      <c r="C3" s="43"/>
    </row>
    <row r="4" spans="1:10" ht="30.6" customHeight="1" thickTop="1">
      <c r="A4" s="3">
        <v>1</v>
      </c>
      <c r="B4" s="6"/>
      <c r="C4" s="44"/>
      <c r="D4" s="7"/>
      <c r="E4" s="54"/>
      <c r="F4" s="55" t="s">
        <v>3</v>
      </c>
      <c r="G4" s="56"/>
      <c r="H4" s="57"/>
      <c r="I4" s="58" t="s">
        <v>4</v>
      </c>
      <c r="J4" s="59"/>
    </row>
    <row r="5" spans="1:10" ht="14.1" customHeight="1" thickBot="1">
      <c r="A5" s="3">
        <v>1</v>
      </c>
      <c r="B5" s="8" t="s">
        <v>16</v>
      </c>
      <c r="C5" s="45" t="s">
        <v>17</v>
      </c>
      <c r="D5" s="9" t="s">
        <v>0</v>
      </c>
      <c r="E5" s="10" t="s">
        <v>1</v>
      </c>
      <c r="F5" s="11" t="s">
        <v>2</v>
      </c>
      <c r="G5" s="12" t="s">
        <v>5</v>
      </c>
      <c r="H5" s="13" t="s">
        <v>6</v>
      </c>
      <c r="I5" s="13" t="s">
        <v>5</v>
      </c>
      <c r="J5" s="13" t="s">
        <v>6</v>
      </c>
    </row>
    <row r="6" spans="2:10" ht="15.75" thickTop="1">
      <c r="B6" s="14">
        <v>1</v>
      </c>
      <c r="C6" s="46" t="s">
        <v>30</v>
      </c>
      <c r="D6" s="15">
        <v>3</v>
      </c>
      <c r="E6" s="15" t="s">
        <v>7</v>
      </c>
      <c r="F6" s="2"/>
      <c r="G6" s="16">
        <f aca="true" t="shared" si="0" ref="G6:G22">+D6*F6</f>
        <v>0</v>
      </c>
      <c r="H6" s="17"/>
      <c r="I6" s="17">
        <f aca="true" t="shared" si="1" ref="I6:I22">+G6*1.21</f>
        <v>0</v>
      </c>
      <c r="J6" s="18"/>
    </row>
    <row r="7" spans="2:10" ht="15">
      <c r="B7" s="14">
        <f aca="true" t="shared" si="2" ref="B7:B24">+B6+1</f>
        <v>2</v>
      </c>
      <c r="C7" s="46" t="s">
        <v>31</v>
      </c>
      <c r="D7" s="15">
        <v>10</v>
      </c>
      <c r="E7" s="15" t="s">
        <v>7</v>
      </c>
      <c r="F7" s="2"/>
      <c r="G7" s="16">
        <f t="shared" si="0"/>
        <v>0</v>
      </c>
      <c r="H7" s="17"/>
      <c r="I7" s="17">
        <f t="shared" si="1"/>
        <v>0</v>
      </c>
      <c r="J7" s="18"/>
    </row>
    <row r="8" spans="2:10" ht="15">
      <c r="B8" s="14">
        <f t="shared" si="2"/>
        <v>3</v>
      </c>
      <c r="C8" s="46" t="s">
        <v>32</v>
      </c>
      <c r="D8" s="15">
        <v>3</v>
      </c>
      <c r="E8" s="15" t="s">
        <v>7</v>
      </c>
      <c r="F8" s="2"/>
      <c r="G8" s="16">
        <f t="shared" si="0"/>
        <v>0</v>
      </c>
      <c r="H8" s="17"/>
      <c r="I8" s="17">
        <f t="shared" si="1"/>
        <v>0</v>
      </c>
      <c r="J8" s="18"/>
    </row>
    <row r="9" spans="2:10" ht="15">
      <c r="B9" s="14">
        <f t="shared" si="2"/>
        <v>4</v>
      </c>
      <c r="C9" s="46" t="s">
        <v>33</v>
      </c>
      <c r="D9" s="15">
        <v>1</v>
      </c>
      <c r="E9" s="15" t="s">
        <v>7</v>
      </c>
      <c r="F9" s="2"/>
      <c r="G9" s="16">
        <f t="shared" si="0"/>
        <v>0</v>
      </c>
      <c r="H9" s="17"/>
      <c r="I9" s="17">
        <f t="shared" si="1"/>
        <v>0</v>
      </c>
      <c r="J9" s="18"/>
    </row>
    <row r="10" spans="2:10" ht="15">
      <c r="B10" s="14">
        <f t="shared" si="2"/>
        <v>5</v>
      </c>
      <c r="C10" s="46" t="s">
        <v>34</v>
      </c>
      <c r="D10" s="15">
        <v>11</v>
      </c>
      <c r="E10" s="15" t="s">
        <v>7</v>
      </c>
      <c r="F10" s="2"/>
      <c r="G10" s="16">
        <f t="shared" si="0"/>
        <v>0</v>
      </c>
      <c r="H10" s="17"/>
      <c r="I10" s="17">
        <f t="shared" si="1"/>
        <v>0</v>
      </c>
      <c r="J10" s="18"/>
    </row>
    <row r="11" spans="2:10" ht="15">
      <c r="B11" s="14">
        <f t="shared" si="2"/>
        <v>6</v>
      </c>
      <c r="C11" s="46" t="s">
        <v>35</v>
      </c>
      <c r="D11" s="15">
        <v>8</v>
      </c>
      <c r="E11" s="15" t="s">
        <v>7</v>
      </c>
      <c r="F11" s="2"/>
      <c r="G11" s="16">
        <f t="shared" si="0"/>
        <v>0</v>
      </c>
      <c r="H11" s="17"/>
      <c r="I11" s="17">
        <f t="shared" si="1"/>
        <v>0</v>
      </c>
      <c r="J11" s="18"/>
    </row>
    <row r="12" spans="2:10" ht="15">
      <c r="B12" s="14">
        <f t="shared" si="2"/>
        <v>7</v>
      </c>
      <c r="C12" s="46" t="s">
        <v>36</v>
      </c>
      <c r="D12" s="15">
        <v>16</v>
      </c>
      <c r="E12" s="15" t="s">
        <v>7</v>
      </c>
      <c r="F12" s="2"/>
      <c r="G12" s="16">
        <f t="shared" si="0"/>
        <v>0</v>
      </c>
      <c r="H12" s="17"/>
      <c r="I12" s="17">
        <f t="shared" si="1"/>
        <v>0</v>
      </c>
      <c r="J12" s="18"/>
    </row>
    <row r="13" spans="2:10" ht="15">
      <c r="B13" s="14">
        <f t="shared" si="2"/>
        <v>8</v>
      </c>
      <c r="C13" s="46" t="s">
        <v>37</v>
      </c>
      <c r="D13" s="15">
        <v>9</v>
      </c>
      <c r="E13" s="15" t="s">
        <v>7</v>
      </c>
      <c r="F13" s="2"/>
      <c r="G13" s="16">
        <f t="shared" si="0"/>
        <v>0</v>
      </c>
      <c r="H13" s="17"/>
      <c r="I13" s="17">
        <f t="shared" si="1"/>
        <v>0</v>
      </c>
      <c r="J13" s="18"/>
    </row>
    <row r="14" spans="2:10" ht="15">
      <c r="B14" s="14">
        <f t="shared" si="2"/>
        <v>9</v>
      </c>
      <c r="C14" s="46" t="s">
        <v>39</v>
      </c>
      <c r="D14" s="15">
        <f>53*2</f>
        <v>106</v>
      </c>
      <c r="E14" s="15" t="s">
        <v>21</v>
      </c>
      <c r="F14" s="2"/>
      <c r="G14" s="16">
        <f t="shared" si="0"/>
        <v>0</v>
      </c>
      <c r="H14" s="17"/>
      <c r="I14" s="17">
        <f t="shared" si="1"/>
        <v>0</v>
      </c>
      <c r="J14" s="18"/>
    </row>
    <row r="15" spans="2:10" ht="24.75">
      <c r="B15" s="14">
        <f t="shared" si="2"/>
        <v>10</v>
      </c>
      <c r="C15" s="46" t="s">
        <v>22</v>
      </c>
      <c r="D15" s="15">
        <f>53*5</f>
        <v>265</v>
      </c>
      <c r="E15" s="15" t="s">
        <v>19</v>
      </c>
      <c r="F15" s="2"/>
      <c r="G15" s="16">
        <f t="shared" si="0"/>
        <v>0</v>
      </c>
      <c r="H15" s="17"/>
      <c r="I15" s="17">
        <f t="shared" si="1"/>
        <v>0</v>
      </c>
      <c r="J15" s="18"/>
    </row>
    <row r="16" spans="2:10" ht="15">
      <c r="B16" s="14">
        <f t="shared" si="2"/>
        <v>11</v>
      </c>
      <c r="C16" s="46" t="s">
        <v>40</v>
      </c>
      <c r="D16" s="15">
        <v>90</v>
      </c>
      <c r="E16" s="15" t="s">
        <v>7</v>
      </c>
      <c r="F16" s="2"/>
      <c r="G16" s="16">
        <f t="shared" si="0"/>
        <v>0</v>
      </c>
      <c r="H16" s="17"/>
      <c r="I16" s="17">
        <f t="shared" si="1"/>
        <v>0</v>
      </c>
      <c r="J16" s="18"/>
    </row>
    <row r="17" spans="2:10" ht="15">
      <c r="B17" s="14">
        <f t="shared" si="2"/>
        <v>12</v>
      </c>
      <c r="C17" s="46" t="s">
        <v>23</v>
      </c>
      <c r="D17" s="15">
        <v>44</v>
      </c>
      <c r="E17" s="15" t="s">
        <v>7</v>
      </c>
      <c r="F17" s="2"/>
      <c r="G17" s="16">
        <f t="shared" si="0"/>
        <v>0</v>
      </c>
      <c r="H17" s="17"/>
      <c r="I17" s="17">
        <f t="shared" si="1"/>
        <v>0</v>
      </c>
      <c r="J17" s="18"/>
    </row>
    <row r="18" spans="2:10" ht="15">
      <c r="B18" s="14">
        <f t="shared" si="2"/>
        <v>13</v>
      </c>
      <c r="C18" s="46" t="s">
        <v>24</v>
      </c>
      <c r="D18" s="15">
        <v>44</v>
      </c>
      <c r="E18" s="15" t="s">
        <v>21</v>
      </c>
      <c r="F18" s="2"/>
      <c r="G18" s="16">
        <f t="shared" si="0"/>
        <v>0</v>
      </c>
      <c r="H18" s="17"/>
      <c r="I18" s="17">
        <f t="shared" si="1"/>
        <v>0</v>
      </c>
      <c r="J18" s="18"/>
    </row>
    <row r="19" spans="2:10" ht="24.75">
      <c r="B19" s="14">
        <f t="shared" si="2"/>
        <v>14</v>
      </c>
      <c r="C19" s="46" t="s">
        <v>25</v>
      </c>
      <c r="D19" s="15">
        <v>5950</v>
      </c>
      <c r="E19" s="15" t="s">
        <v>19</v>
      </c>
      <c r="F19" s="2"/>
      <c r="G19" s="16">
        <f t="shared" si="0"/>
        <v>0</v>
      </c>
      <c r="H19" s="17"/>
      <c r="I19" s="17">
        <f t="shared" si="1"/>
        <v>0</v>
      </c>
      <c r="J19" s="18"/>
    </row>
    <row r="20" spans="2:10" ht="15">
      <c r="B20" s="14">
        <f t="shared" si="2"/>
        <v>15</v>
      </c>
      <c r="C20" s="46" t="s">
        <v>26</v>
      </c>
      <c r="D20" s="19">
        <v>53</v>
      </c>
      <c r="E20" s="15" t="s">
        <v>19</v>
      </c>
      <c r="F20" s="2"/>
      <c r="G20" s="16">
        <f t="shared" si="0"/>
        <v>0</v>
      </c>
      <c r="H20" s="17"/>
      <c r="I20" s="17">
        <f t="shared" si="1"/>
        <v>0</v>
      </c>
      <c r="J20" s="18"/>
    </row>
    <row r="21" spans="2:10" ht="24.75">
      <c r="B21" s="14">
        <f t="shared" si="2"/>
        <v>16</v>
      </c>
      <c r="C21" s="46" t="s">
        <v>27</v>
      </c>
      <c r="D21" s="19">
        <f>44*2</f>
        <v>88</v>
      </c>
      <c r="E21" s="15" t="s">
        <v>19</v>
      </c>
      <c r="F21" s="2"/>
      <c r="G21" s="16">
        <f t="shared" si="0"/>
        <v>0</v>
      </c>
      <c r="H21" s="17"/>
      <c r="I21" s="17">
        <f t="shared" si="1"/>
        <v>0</v>
      </c>
      <c r="J21" s="18"/>
    </row>
    <row r="22" spans="2:10" ht="15">
      <c r="B22" s="14">
        <f t="shared" si="2"/>
        <v>17</v>
      </c>
      <c r="C22" s="46" t="s">
        <v>28</v>
      </c>
      <c r="D22" s="19">
        <v>106</v>
      </c>
      <c r="E22" s="15" t="s">
        <v>19</v>
      </c>
      <c r="F22" s="2"/>
      <c r="G22" s="16">
        <f t="shared" si="0"/>
        <v>0</v>
      </c>
      <c r="H22" s="17"/>
      <c r="I22" s="17">
        <f t="shared" si="1"/>
        <v>0</v>
      </c>
      <c r="J22" s="18"/>
    </row>
    <row r="23" spans="1:10" ht="15">
      <c r="A23" s="3">
        <v>1</v>
      </c>
      <c r="B23" s="14">
        <f t="shared" si="2"/>
        <v>18</v>
      </c>
      <c r="C23" s="47" t="s">
        <v>38</v>
      </c>
      <c r="D23" s="15">
        <v>106</v>
      </c>
      <c r="E23" s="15" t="s">
        <v>19</v>
      </c>
      <c r="F23" s="1"/>
      <c r="G23" s="16">
        <f aca="true" t="shared" si="3" ref="G23">+D23*F23</f>
        <v>0</v>
      </c>
      <c r="H23" s="22"/>
      <c r="I23" s="17">
        <f aca="true" t="shared" si="4" ref="I23">+G23*1.21</f>
        <v>0</v>
      </c>
      <c r="J23" s="18"/>
    </row>
    <row r="24" spans="1:10" ht="15">
      <c r="A24" s="3">
        <v>1</v>
      </c>
      <c r="B24" s="14">
        <f t="shared" si="2"/>
        <v>19</v>
      </c>
      <c r="C24" s="47" t="s">
        <v>42</v>
      </c>
      <c r="D24" s="15">
        <v>1</v>
      </c>
      <c r="E24" s="15" t="s">
        <v>20</v>
      </c>
      <c r="F24" s="1"/>
      <c r="G24" s="16"/>
      <c r="H24" s="22">
        <f aca="true" t="shared" si="5" ref="H24">+F24*D24</f>
        <v>0</v>
      </c>
      <c r="I24" s="17"/>
      <c r="J24" s="18">
        <f aca="true" t="shared" si="6" ref="J24">+H24*1.21</f>
        <v>0</v>
      </c>
    </row>
    <row r="25" spans="1:10" ht="14.1" customHeight="1">
      <c r="A25" s="3">
        <v>1</v>
      </c>
      <c r="B25" s="23"/>
      <c r="C25" s="47"/>
      <c r="D25" s="21"/>
      <c r="E25" s="21"/>
      <c r="F25" s="20"/>
      <c r="G25" s="16"/>
      <c r="H25" s="22"/>
      <c r="I25" s="17"/>
      <c r="J25" s="22"/>
    </row>
    <row r="26" spans="1:10" ht="14.1" customHeight="1" thickBot="1">
      <c r="A26" s="3">
        <v>1</v>
      </c>
      <c r="B26" s="24"/>
      <c r="C26" s="48"/>
      <c r="D26" s="25"/>
      <c r="E26" s="25"/>
      <c r="F26" s="25"/>
      <c r="G26" s="26"/>
      <c r="H26" s="27"/>
      <c r="I26" s="27"/>
      <c r="J26" s="27"/>
    </row>
    <row r="27" spans="1:10" ht="14.1" customHeight="1" thickBot="1" thickTop="1">
      <c r="A27" s="3">
        <v>1</v>
      </c>
      <c r="B27" s="28" t="s">
        <v>18</v>
      </c>
      <c r="C27" s="49"/>
      <c r="D27" s="29"/>
      <c r="E27" s="29"/>
      <c r="F27" s="29"/>
      <c r="G27" s="30">
        <f>+SUM(G6:G26)</f>
        <v>0</v>
      </c>
      <c r="H27" s="31">
        <f>+SUM(H6:H26)</f>
        <v>0</v>
      </c>
      <c r="I27" s="31">
        <f>+SUM(I6:I26)</f>
        <v>0</v>
      </c>
      <c r="J27" s="31">
        <f>+SUM(J6:J26)</f>
        <v>0</v>
      </c>
    </row>
    <row r="28" ht="6.75" customHeight="1" thickBot="1" thickTop="1"/>
    <row r="29" spans="3:10" ht="15.75" thickTop="1">
      <c r="C29" s="51" t="s">
        <v>8</v>
      </c>
      <c r="D29" s="32"/>
      <c r="E29" s="32"/>
      <c r="F29" s="32"/>
      <c r="G29" s="33" t="s">
        <v>12</v>
      </c>
      <c r="H29" s="34" t="s">
        <v>13</v>
      </c>
      <c r="I29" s="34" t="s">
        <v>14</v>
      </c>
      <c r="J29" s="34" t="s">
        <v>15</v>
      </c>
    </row>
    <row r="30" spans="3:10" ht="15">
      <c r="C30" s="52" t="s">
        <v>9</v>
      </c>
      <c r="D30" s="35"/>
      <c r="E30" s="35"/>
      <c r="F30" s="35"/>
      <c r="G30" s="36">
        <v>1</v>
      </c>
      <c r="H30" s="37">
        <f>+G27+H27</f>
        <v>0</v>
      </c>
      <c r="I30" s="37">
        <f>+J30-H30</f>
        <v>0</v>
      </c>
      <c r="J30" s="37">
        <f>+I27+J27</f>
        <v>0</v>
      </c>
    </row>
    <row r="31" spans="3:10" ht="15">
      <c r="C31" s="53" t="s">
        <v>10</v>
      </c>
      <c r="D31" s="38"/>
      <c r="E31" s="38"/>
      <c r="F31" s="38"/>
      <c r="G31" s="39" t="e">
        <f>+H31/H30</f>
        <v>#DIV/0!</v>
      </c>
      <c r="H31" s="40">
        <f>+G27</f>
        <v>0</v>
      </c>
      <c r="I31" s="41">
        <f aca="true" t="shared" si="7" ref="I31:I32">+J31-H31</f>
        <v>0</v>
      </c>
      <c r="J31" s="40">
        <f>+I27</f>
        <v>0</v>
      </c>
    </row>
    <row r="32" spans="3:10" ht="15">
      <c r="C32" s="53" t="s">
        <v>11</v>
      </c>
      <c r="D32" s="38"/>
      <c r="E32" s="38"/>
      <c r="F32" s="38"/>
      <c r="G32" s="39" t="e">
        <f>+H32/H30</f>
        <v>#DIV/0!</v>
      </c>
      <c r="H32" s="40">
        <f>+H27</f>
        <v>0</v>
      </c>
      <c r="I32" s="41">
        <f t="shared" si="7"/>
        <v>0</v>
      </c>
      <c r="J32" s="40">
        <f>+J27</f>
        <v>0</v>
      </c>
    </row>
  </sheetData>
  <sheetProtection algorithmName="SHA-512" hashValue="AyBxUmGkjx4wnoKfR+mhXw2zGyQu0wa3eQAa890VZxWxytB2xb1wuxLTqwv5t8ohKyn3ZLJ2P/+PMz9PlqYjvA==" saltValue="dJtc1Wy9tdCd1tlpp242VA==" spinCount="100000" sheet="1" objects="1" scenarios="1"/>
  <autoFilter ref="B5:J27"/>
  <mergeCells count="4">
    <mergeCell ref="F4:H4"/>
    <mergeCell ref="I4:J4"/>
    <mergeCell ref="F2:J2"/>
    <mergeCell ref="C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Knoll</dc:creator>
  <cp:keywords/>
  <dc:description/>
  <cp:lastModifiedBy>Šindelářová Petra, Mgr.</cp:lastModifiedBy>
  <cp:lastPrinted>2022-03-05T06:30:24Z</cp:lastPrinted>
  <dcterms:created xsi:type="dcterms:W3CDTF">2013-05-26T07:17:02Z</dcterms:created>
  <dcterms:modified xsi:type="dcterms:W3CDTF">2022-12-15T08:29:33Z</dcterms:modified>
  <cp:category/>
  <cp:version/>
  <cp:contentType/>
  <cp:contentStatus/>
</cp:coreProperties>
</file>