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1\04_VZ_Dodávka tramvají\01_Zadávací dokumentace\prefinal\"/>
    </mc:Choice>
  </mc:AlternateContent>
  <bookViews>
    <workbookView xWindow="0" yWindow="0" windowWidth="19200" windowHeight="69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List1!$A$1:$E$34</definedName>
  </definedNames>
  <calcPr calcId="162913"/>
</workbook>
</file>

<file path=xl/calcChain.xml><?xml version="1.0" encoding="utf-8"?>
<calcChain xmlns="http://schemas.openxmlformats.org/spreadsheetml/2006/main">
  <c r="E12" i="1" l="1"/>
  <c r="E11" i="1"/>
  <c r="E10" i="1"/>
  <c r="E8" i="1"/>
  <c r="E6" i="1"/>
  <c r="E7" i="1"/>
  <c r="E9" i="1"/>
  <c r="D31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28" i="1" l="1"/>
  <c r="D32" i="1" s="1"/>
  <c r="E1" i="1" s="1"/>
</calcChain>
</file>

<file path=xl/sharedStrings.xml><?xml version="1.0" encoding="utf-8"?>
<sst xmlns="http://schemas.openxmlformats.org/spreadsheetml/2006/main" count="36" uniqueCount="36">
  <si>
    <t>Název dílu</t>
  </si>
  <si>
    <t>Cena za ks (bez DPH)</t>
  </si>
  <si>
    <t>Cena celkem (bez DPH)</t>
  </si>
  <si>
    <t>Přední okno</t>
  </si>
  <si>
    <t>Zadní okno</t>
  </si>
  <si>
    <t>1. dveře včetně skel a závěsného mechanizmu</t>
  </si>
  <si>
    <t>Boční okna (sada)</t>
  </si>
  <si>
    <t>Pravé vnější zrcátko s držákem</t>
  </si>
  <si>
    <t>Levé vnější zrcátko s držákem</t>
  </si>
  <si>
    <t>Přední světlo levé</t>
  </si>
  <si>
    <t>Přední světlo pravé</t>
  </si>
  <si>
    <t>Zadní světlo levé</t>
  </si>
  <si>
    <t>Zadní světlo pravé</t>
  </si>
  <si>
    <t>Spřáhlo celé</t>
  </si>
  <si>
    <t>Součet</t>
  </si>
  <si>
    <t>Referenční cena hodiny práce servisní organizace pro opravy po haváriích a mimořádných událostech</t>
  </si>
  <si>
    <t>Náklady na práci výměně předních čel celkem</t>
  </si>
  <si>
    <t>Počet dílů ks/ tramvaj a životnost</t>
  </si>
  <si>
    <t>Počet hodin k výměně předního čela (montáž a demontáž včetně všech nezbytných vedlejších operací)</t>
  </si>
  <si>
    <t>Délka vozidla</t>
  </si>
  <si>
    <t>Šířka vozidla</t>
  </si>
  <si>
    <t>Maximální obsaditelnost</t>
  </si>
  <si>
    <t>Celkový počet sedadel</t>
  </si>
  <si>
    <t>Celkový počet sedadel bezbariérově přístupných</t>
  </si>
  <si>
    <t>Dodavatel vyplní žlutá pole</t>
  </si>
  <si>
    <t>Celoživotní náklady na opravy po haváriích a mimořádných událostech celkem (Celková cena dle této přílohy)</t>
  </si>
  <si>
    <t>Nabídková cena obousměrné tramvaje bez DPH (Kč)</t>
  </si>
  <si>
    <t>Hodnota LCC obousměrné tramvaje bez DPH (Kč)</t>
  </si>
  <si>
    <t>Hodnota LCC jednosměrné tramvaje bez DPH (Kč)</t>
  </si>
  <si>
    <t>Hodnota LCC vyhovuje podmínce pro obousměrnou tramvaj</t>
  </si>
  <si>
    <t>Hodnota LCC vyhovuje podmínce pro jednosměrnou tramvaj</t>
  </si>
  <si>
    <t>Přední čelo včetně plent</t>
  </si>
  <si>
    <t>Zadní čelo včetně plent</t>
  </si>
  <si>
    <t>Nabídková cena jednosměrné tramvaje bez DPH (Kč)</t>
  </si>
  <si>
    <t>Hodnotící kritérium - nabídková celková cena dodávky (součet hodnot v řádku 2, 3 a 32)</t>
  </si>
  <si>
    <t>4.3. Vybrané náhradní díly  - garantované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</si>
</sst>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_ ;[Red]\-#,##0\ 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2" fillId="0" borderId="1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6" fontId="2" fillId="0" borderId="8" xfId="0" applyNumberFormat="1" applyFont="1" applyBorder="1" applyAlignment="1">
      <alignment horizontal="right" vertical="top" wrapText="1"/>
    </xf>
    <xf numFmtId="6" fontId="2" fillId="0" borderId="12" xfId="0" applyNumberFormat="1" applyFont="1" applyBorder="1" applyAlignment="1">
      <alignment horizontal="right" vertical="top" wrapText="1"/>
    </xf>
    <xf numFmtId="0" fontId="0" fillId="2" borderId="19" xfId="0" applyFill="1" applyBorder="1"/>
    <xf numFmtId="164" fontId="2" fillId="2" borderId="38" xfId="0" applyNumberFormat="1" applyFont="1" applyFill="1" applyBorder="1" applyAlignment="1" applyProtection="1">
      <alignment horizontal="right" vertical="top" wrapText="1"/>
      <protection locked="0"/>
    </xf>
    <xf numFmtId="165" fontId="2" fillId="2" borderId="23" xfId="0" applyNumberFormat="1" applyFont="1" applyFill="1" applyBorder="1" applyAlignment="1" applyProtection="1">
      <alignment vertical="top" wrapText="1"/>
      <protection locked="0"/>
    </xf>
    <xf numFmtId="165" fontId="2" fillId="2" borderId="24" xfId="0" applyNumberFormat="1" applyFont="1" applyFill="1" applyBorder="1" applyAlignment="1" applyProtection="1">
      <alignment vertical="top" wrapText="1"/>
      <protection locked="0"/>
    </xf>
    <xf numFmtId="165" fontId="0" fillId="2" borderId="25" xfId="0" applyNumberFormat="1" applyFont="1" applyFill="1" applyBorder="1" applyAlignment="1" applyProtection="1">
      <alignment vertical="top" wrapText="1"/>
      <protection locked="0"/>
    </xf>
    <xf numFmtId="1" fontId="0" fillId="2" borderId="27" xfId="0" applyNumberFormat="1" applyFill="1" applyBorder="1" applyAlignment="1" applyProtection="1">
      <alignment vertical="center"/>
      <protection locked="0"/>
    </xf>
    <xf numFmtId="1" fontId="0" fillId="2" borderId="26" xfId="0" applyNumberFormat="1" applyFill="1" applyBorder="1" applyAlignment="1" applyProtection="1">
      <alignment vertical="center"/>
      <protection locked="0"/>
    </xf>
    <xf numFmtId="1" fontId="0" fillId="2" borderId="37" xfId="0" applyNumberFormat="1" applyFill="1" applyBorder="1" applyAlignment="1" applyProtection="1">
      <alignment vertical="center"/>
      <protection locked="0"/>
    </xf>
    <xf numFmtId="6" fontId="3" fillId="0" borderId="18" xfId="0" applyNumberFormat="1" applyFont="1" applyBorder="1" applyAlignment="1">
      <alignment horizontal="right" vertical="top" wrapText="1"/>
    </xf>
    <xf numFmtId="0" fontId="0" fillId="0" borderId="0" xfId="0" applyAlignment="1"/>
    <xf numFmtId="165" fontId="1" fillId="0" borderId="39" xfId="0" applyNumberFormat="1" applyFont="1" applyBorder="1" applyAlignment="1" applyProtection="1">
      <alignment vertical="center"/>
      <protection hidden="1"/>
    </xf>
    <xf numFmtId="165" fontId="1" fillId="2" borderId="39" xfId="0" applyNumberFormat="1" applyFont="1" applyFill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hidden="1"/>
    </xf>
    <xf numFmtId="0" fontId="0" fillId="0" borderId="41" xfId="0" applyBorder="1" applyAlignment="1" applyProtection="1">
      <alignment vertical="center"/>
      <protection hidden="1"/>
    </xf>
    <xf numFmtId="0" fontId="0" fillId="0" borderId="42" xfId="0" applyBorder="1" applyAlignment="1" applyProtection="1">
      <alignment vertical="center"/>
      <protection hidden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1" fillId="0" borderId="15" xfId="0" applyFont="1" applyBorder="1" applyAlignment="1">
      <alignment vertical="center" wrapText="1"/>
    </xf>
    <xf numFmtId="0" fontId="0" fillId="0" borderId="16" xfId="0" applyFont="1" applyBorder="1"/>
    <xf numFmtId="0" fontId="2" fillId="0" borderId="9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0" fillId="0" borderId="28" xfId="0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topLeftCell="A8" workbookViewId="0">
      <selection activeCell="F16" sqref="F16"/>
    </sheetView>
  </sheetViews>
  <sheetFormatPr defaultRowHeight="15" x14ac:dyDescent="0.25"/>
  <cols>
    <col min="1" max="1" width="24.28515625" customWidth="1"/>
    <col min="2" max="2" width="14.42578125" customWidth="1"/>
    <col min="3" max="3" width="12.28515625" customWidth="1"/>
    <col min="4" max="4" width="24.28515625" customWidth="1"/>
    <col min="5" max="5" width="32.5703125" style="19" customWidth="1"/>
  </cols>
  <sheetData>
    <row r="1" spans="1:5" ht="32.25" customHeight="1" thickTop="1" thickBot="1" x14ac:dyDescent="0.3">
      <c r="A1" s="28" t="s">
        <v>34</v>
      </c>
      <c r="B1" s="29"/>
      <c r="C1" s="29"/>
      <c r="D1" s="29"/>
      <c r="E1" s="20">
        <f>12*(E2+E3)+D32*24</f>
        <v>0</v>
      </c>
    </row>
    <row r="2" spans="1:5" ht="16.5" thickTop="1" thickBot="1" x14ac:dyDescent="0.3">
      <c r="A2" s="28" t="s">
        <v>26</v>
      </c>
      <c r="B2" s="29"/>
      <c r="C2" s="29"/>
      <c r="D2" s="29"/>
      <c r="E2" s="21"/>
    </row>
    <row r="3" spans="1:5" ht="15.6" customHeight="1" thickTop="1" thickBot="1" x14ac:dyDescent="0.3">
      <c r="A3" s="28" t="s">
        <v>33</v>
      </c>
      <c r="B3" s="29"/>
      <c r="C3" s="29"/>
      <c r="D3" s="29"/>
      <c r="E3" s="21"/>
    </row>
    <row r="4" spans="1:5" ht="16.5" thickTop="1" thickBot="1" x14ac:dyDescent="0.3">
      <c r="A4" s="28" t="s">
        <v>27</v>
      </c>
      <c r="B4" s="29"/>
      <c r="C4" s="29"/>
      <c r="D4" s="29"/>
      <c r="E4" s="21"/>
    </row>
    <row r="5" spans="1:5" ht="16.5" thickTop="1" thickBot="1" x14ac:dyDescent="0.3">
      <c r="A5" s="28" t="s">
        <v>28</v>
      </c>
      <c r="B5" s="29"/>
      <c r="C5" s="29"/>
      <c r="D5" s="29"/>
      <c r="E5" s="21"/>
    </row>
    <row r="6" spans="1:5" ht="16.5" thickTop="1" thickBot="1" x14ac:dyDescent="0.3">
      <c r="A6" s="28" t="s">
        <v>29</v>
      </c>
      <c r="B6" s="29"/>
      <c r="C6" s="29"/>
      <c r="D6" s="29"/>
      <c r="E6" s="20" t="str">
        <f>IF(E2&gt;0,IF((E4/E2)&gt;0.300001,"NE","ANO")," ")</f>
        <v xml:space="preserve"> </v>
      </c>
    </row>
    <row r="7" spans="1:5" ht="16.5" thickTop="1" thickBot="1" x14ac:dyDescent="0.3">
      <c r="A7" s="28" t="s">
        <v>30</v>
      </c>
      <c r="B7" s="29"/>
      <c r="C7" s="29"/>
      <c r="D7" s="29"/>
      <c r="E7" s="20" t="str">
        <f>IF(E3&gt;0,IF((E5/E3)&gt;0.300001,"NE","ANO")," ")</f>
        <v xml:space="preserve"> </v>
      </c>
    </row>
    <row r="8" spans="1:5" ht="15.75" thickTop="1" x14ac:dyDescent="0.25">
      <c r="A8" s="42" t="s">
        <v>19</v>
      </c>
      <c r="B8" s="43"/>
      <c r="C8" s="44"/>
      <c r="D8" s="15"/>
      <c r="E8" s="22" t="str">
        <f>IF(AND(D8&gt;39499,D8&lt;42001),"ANO","NE")</f>
        <v>NE</v>
      </c>
    </row>
    <row r="9" spans="1:5" x14ac:dyDescent="0.25">
      <c r="A9" s="36" t="s">
        <v>20</v>
      </c>
      <c r="B9" s="37"/>
      <c r="C9" s="38"/>
      <c r="D9" s="16"/>
      <c r="E9" s="23" t="str">
        <f>IF(AND(D9&gt;2499,D9&lt;2601),"ANO","NE")</f>
        <v>NE</v>
      </c>
    </row>
    <row r="10" spans="1:5" x14ac:dyDescent="0.25">
      <c r="A10" s="36" t="s">
        <v>21</v>
      </c>
      <c r="B10" s="37"/>
      <c r="C10" s="38"/>
      <c r="D10" s="16"/>
      <c r="E10" s="23" t="str">
        <f>IF(D10&gt;209,"ANO","NE")</f>
        <v>NE</v>
      </c>
    </row>
    <row r="11" spans="1:5" x14ac:dyDescent="0.25">
      <c r="A11" s="36" t="s">
        <v>23</v>
      </c>
      <c r="B11" s="37"/>
      <c r="C11" s="38"/>
      <c r="D11" s="16"/>
      <c r="E11" s="23" t="str">
        <f>IF(D11&gt;34,"ANO","NE")</f>
        <v>NE</v>
      </c>
    </row>
    <row r="12" spans="1:5" ht="19.899999999999999" customHeight="1" thickBot="1" x14ac:dyDescent="0.3">
      <c r="A12" s="39" t="s">
        <v>22</v>
      </c>
      <c r="B12" s="40"/>
      <c r="C12" s="41"/>
      <c r="D12" s="17"/>
      <c r="E12" s="24" t="str">
        <f>IF(D12&gt;69,"ANO","NE")</f>
        <v>NE</v>
      </c>
    </row>
    <row r="13" spans="1:5" ht="47.45" customHeight="1" thickTop="1" thickBot="1" x14ac:dyDescent="0.3">
      <c r="A13" s="33" t="s">
        <v>35</v>
      </c>
      <c r="B13" s="34"/>
      <c r="C13" s="34"/>
      <c r="D13" s="35"/>
    </row>
    <row r="14" spans="1:5" ht="33.6" customHeight="1" thickTop="1" thickBot="1" x14ac:dyDescent="0.3">
      <c r="A14" s="2" t="s">
        <v>0</v>
      </c>
      <c r="B14" s="3" t="s">
        <v>1</v>
      </c>
      <c r="C14" s="4" t="s">
        <v>17</v>
      </c>
      <c r="D14" s="5" t="s">
        <v>2</v>
      </c>
    </row>
    <row r="15" spans="1:5" ht="17.45" customHeight="1" thickTop="1" thickBot="1" x14ac:dyDescent="0.3">
      <c r="A15" s="6" t="s">
        <v>3</v>
      </c>
      <c r="B15" s="12"/>
      <c r="C15" s="7">
        <v>4</v>
      </c>
      <c r="D15" s="8">
        <f>C15*B15</f>
        <v>0</v>
      </c>
    </row>
    <row r="16" spans="1:5" ht="33.6" customHeight="1" thickBot="1" x14ac:dyDescent="0.3">
      <c r="A16" s="6" t="s">
        <v>4</v>
      </c>
      <c r="B16" s="13"/>
      <c r="C16" s="7">
        <v>1</v>
      </c>
      <c r="D16" s="8">
        <f t="shared" ref="D16:D27" si="0">C16*B16</f>
        <v>0</v>
      </c>
    </row>
    <row r="17" spans="1:4" ht="37.5" customHeight="1" thickBot="1" x14ac:dyDescent="0.3">
      <c r="A17" s="6" t="s">
        <v>5</v>
      </c>
      <c r="B17" s="13"/>
      <c r="C17" s="7">
        <v>2</v>
      </c>
      <c r="D17" s="8">
        <f t="shared" si="0"/>
        <v>0</v>
      </c>
    </row>
    <row r="18" spans="1:4" ht="17.45" customHeight="1" thickBot="1" x14ac:dyDescent="0.3">
      <c r="A18" s="6" t="s">
        <v>6</v>
      </c>
      <c r="B18" s="13"/>
      <c r="C18" s="7">
        <v>1</v>
      </c>
      <c r="D18" s="8">
        <f t="shared" si="0"/>
        <v>0</v>
      </c>
    </row>
    <row r="19" spans="1:4" ht="17.45" customHeight="1" thickBot="1" x14ac:dyDescent="0.3">
      <c r="A19" s="6" t="s">
        <v>7</v>
      </c>
      <c r="B19" s="13"/>
      <c r="C19" s="7">
        <v>1</v>
      </c>
      <c r="D19" s="8">
        <f t="shared" si="0"/>
        <v>0</v>
      </c>
    </row>
    <row r="20" spans="1:4" ht="17.45" customHeight="1" thickBot="1" x14ac:dyDescent="0.3">
      <c r="A20" s="6" t="s">
        <v>8</v>
      </c>
      <c r="B20" s="13"/>
      <c r="C20" s="7">
        <v>1</v>
      </c>
      <c r="D20" s="8">
        <f t="shared" si="0"/>
        <v>0</v>
      </c>
    </row>
    <row r="21" spans="1:4" ht="17.45" customHeight="1" thickBot="1" x14ac:dyDescent="0.3">
      <c r="A21" s="6" t="s">
        <v>31</v>
      </c>
      <c r="B21" s="13"/>
      <c r="C21" s="7">
        <v>4</v>
      </c>
      <c r="D21" s="8">
        <f t="shared" si="0"/>
        <v>0</v>
      </c>
    </row>
    <row r="22" spans="1:4" ht="17.45" customHeight="1" thickBot="1" x14ac:dyDescent="0.3">
      <c r="A22" s="6" t="s">
        <v>32</v>
      </c>
      <c r="B22" s="13"/>
      <c r="C22" s="7">
        <v>1</v>
      </c>
      <c r="D22" s="8">
        <f t="shared" si="0"/>
        <v>0</v>
      </c>
    </row>
    <row r="23" spans="1:4" ht="17.45" customHeight="1" thickBot="1" x14ac:dyDescent="0.3">
      <c r="A23" s="6" t="s">
        <v>9</v>
      </c>
      <c r="B23" s="13"/>
      <c r="C23" s="7">
        <v>2</v>
      </c>
      <c r="D23" s="8">
        <f t="shared" si="0"/>
        <v>0</v>
      </c>
    </row>
    <row r="24" spans="1:4" ht="17.45" customHeight="1" thickBot="1" x14ac:dyDescent="0.3">
      <c r="A24" s="6" t="s">
        <v>10</v>
      </c>
      <c r="B24" s="13"/>
      <c r="C24" s="7">
        <v>2</v>
      </c>
      <c r="D24" s="8">
        <f t="shared" si="0"/>
        <v>0</v>
      </c>
    </row>
    <row r="25" spans="1:4" ht="17.45" customHeight="1" thickBot="1" x14ac:dyDescent="0.3">
      <c r="A25" s="6" t="s">
        <v>11</v>
      </c>
      <c r="B25" s="13"/>
      <c r="C25" s="7">
        <v>2</v>
      </c>
      <c r="D25" s="8">
        <f t="shared" si="0"/>
        <v>0</v>
      </c>
    </row>
    <row r="26" spans="1:4" ht="17.45" customHeight="1" thickBot="1" x14ac:dyDescent="0.3">
      <c r="A26" s="6" t="s">
        <v>12</v>
      </c>
      <c r="B26" s="13"/>
      <c r="C26" s="7">
        <v>2</v>
      </c>
      <c r="D26" s="8">
        <f t="shared" si="0"/>
        <v>0</v>
      </c>
    </row>
    <row r="27" spans="1:4" ht="18" customHeight="1" thickBot="1" x14ac:dyDescent="0.3">
      <c r="A27" s="6" t="s">
        <v>13</v>
      </c>
      <c r="B27" s="14"/>
      <c r="C27" s="7">
        <v>2</v>
      </c>
      <c r="D27" s="8">
        <f t="shared" si="0"/>
        <v>0</v>
      </c>
    </row>
    <row r="28" spans="1:4" ht="31.9" customHeight="1" thickBot="1" x14ac:dyDescent="0.3">
      <c r="A28" s="30" t="s">
        <v>14</v>
      </c>
      <c r="B28" s="31"/>
      <c r="C28" s="32"/>
      <c r="D28" s="9">
        <f>SUM(D15:D27)</f>
        <v>0</v>
      </c>
    </row>
    <row r="29" spans="1:4" ht="30.6" customHeight="1" thickTop="1" thickBot="1" x14ac:dyDescent="0.3">
      <c r="A29" s="45" t="s">
        <v>18</v>
      </c>
      <c r="B29" s="46"/>
      <c r="C29" s="46"/>
      <c r="D29" s="11"/>
    </row>
    <row r="30" spans="1:4" ht="15.75" thickBot="1" x14ac:dyDescent="0.3">
      <c r="A30" s="47" t="s">
        <v>15</v>
      </c>
      <c r="B30" s="48"/>
      <c r="C30" s="49"/>
      <c r="D30" s="8">
        <v>980</v>
      </c>
    </row>
    <row r="31" spans="1:4" ht="33.6" customHeight="1" thickBot="1" x14ac:dyDescent="0.3">
      <c r="A31" s="30" t="s">
        <v>16</v>
      </c>
      <c r="B31" s="50"/>
      <c r="C31" s="32"/>
      <c r="D31" s="9">
        <f>D29*D30*C21</f>
        <v>0</v>
      </c>
    </row>
    <row r="32" spans="1:4" ht="55.5" customHeight="1" thickTop="1" thickBot="1" x14ac:dyDescent="0.3">
      <c r="A32" s="25" t="s">
        <v>25</v>
      </c>
      <c r="B32" s="26"/>
      <c r="C32" s="27"/>
      <c r="D32" s="18">
        <f>D28+D31</f>
        <v>0</v>
      </c>
    </row>
    <row r="33" spans="1:4" ht="16.5" thickTop="1" thickBot="1" x14ac:dyDescent="0.3">
      <c r="A33" s="1"/>
      <c r="B33" s="1"/>
      <c r="C33" s="1"/>
      <c r="D33" s="1"/>
    </row>
    <row r="34" spans="1:4" ht="16.5" thickTop="1" thickBot="1" x14ac:dyDescent="0.3">
      <c r="A34" s="10" t="s">
        <v>24</v>
      </c>
      <c r="B34" s="1"/>
      <c r="C34" s="1"/>
      <c r="D34" s="1"/>
    </row>
    <row r="35" spans="1:4" ht="15.75" thickTop="1" x14ac:dyDescent="0.25"/>
  </sheetData>
  <mergeCells count="18">
    <mergeCell ref="A30:C30"/>
    <mergeCell ref="A31:C31"/>
    <mergeCell ref="A32:C32"/>
    <mergeCell ref="A1:D1"/>
    <mergeCell ref="A2:D2"/>
    <mergeCell ref="A4:D4"/>
    <mergeCell ref="A3:D3"/>
    <mergeCell ref="A28:C28"/>
    <mergeCell ref="A5:D5"/>
    <mergeCell ref="A6:D6"/>
    <mergeCell ref="A13:D13"/>
    <mergeCell ref="A11:C11"/>
    <mergeCell ref="A12:C12"/>
    <mergeCell ref="A9:C9"/>
    <mergeCell ref="A10:C10"/>
    <mergeCell ref="A7:D7"/>
    <mergeCell ref="A8:C8"/>
    <mergeCell ref="A29:C29"/>
  </mergeCells>
  <dataValidations xWindow="601" yWindow="259" count="10">
    <dataValidation type="whole" allowBlank="1" showInputMessage="1" showErrorMessage="1" promptTitle="Zadejte hodnotu" prompt="celkového počtu sedaček (včetně sklopných)" sqref="D12">
      <formula1>10</formula1>
      <formula2>150</formula2>
    </dataValidation>
    <dataValidation type="whole" allowBlank="1" showInputMessage="1" showErrorMessage="1" promptTitle="Zadejte hodnotu" prompt="maximální obsaditelnosti (8 stojících osob/m2)" sqref="D10">
      <formula1>150</formula1>
      <formula2>400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9">
      <formula1>2400</formula1>
      <formula2>2700</formula2>
    </dataValidation>
    <dataValidation type="whole" allowBlank="1" showInputMessage="1" showErrorMessage="1" errorTitle="Vaše hodnota" error="je mimo stanovené hranice_x000a_(zadáváte údaj v mm?)" promptTitle="Zadejte hodnotu" prompt="délky vozidla v mm" sqref="D8">
      <formula1>35000</formula1>
      <formula2>43000</formula2>
    </dataValidation>
    <dataValidation type="whole" allowBlank="1" showInputMessage="1" showErrorMessage="1" promptTitle="Zadejte hodnotu" prompt="celkového počtu sedaček bezbariérově přístupných" sqref="D11">
      <formula1>0</formula1>
      <formula2>80</formula2>
    </dataValidation>
    <dataValidation allowBlank="1" showInputMessage="1" showErrorMessage="1" promptTitle="Zadejte hodnotu" prompt="garantované ceny vybraného náhradního dílu (kč)" sqref="B15:B27"/>
    <dataValidation allowBlank="1" showInputMessage="1" showErrorMessage="1" promptTitle="Zadejte hodnotu" prompt="LCC po dobu garantované_x000a_provozní spolehlivosti (kč)" sqref="E4:E5"/>
    <dataValidation type="whole" allowBlank="1" showInputMessage="1" showErrorMessage="1" promptTitle="Zadejte hodnotu" prompt="kupní cenu vozidla bez DPH (kč)" sqref="E2">
      <formula1>50000000</formula1>
      <formula2>95000000</formula2>
    </dataValidation>
    <dataValidation type="whole" allowBlank="1" showInputMessage="1" showErrorMessage="1" sqref="E1">
      <formula1>0</formula1>
      <formula2>40000000000</formula2>
    </dataValidation>
    <dataValidation type="whole" allowBlank="1" showInputMessage="1" showErrorMessage="1" errorTitle="Zadal jste" error="hodnotu mimo stanovené hranice" promptTitle="Zadejte hodnotu" prompt="zadejte kupní cenu bez DPH" sqref="E3">
      <formula1>50000000</formula1>
      <formula2>85000000</formula2>
    </dataValidation>
  </dataValidation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&amp;C&amp;"-,Tučné"&amp;16Příloha č. 1A - ZD "Dodávka středněkapacitních nízkopodlažních tramvají"</oddHeader>
    <oddFooter>&amp;LDatum:&amp;C&amp;D&amp;RPodpis uchazeče: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1981B2-F699-438B-9D90-68521FFBF0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69E80-D903-40DD-A72F-5DC6EFE1F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63E78D-834C-4712-B62F-2CA86424DCA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951faf-23fd-4a20-be1e-078bbe8d3a9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Šindelářová Petra, Mgr.</cp:lastModifiedBy>
  <cp:lastPrinted>2017-08-27T09:27:45Z</cp:lastPrinted>
  <dcterms:created xsi:type="dcterms:W3CDTF">2016-12-29T06:44:44Z</dcterms:created>
  <dcterms:modified xsi:type="dcterms:W3CDTF">2021-03-15T07:43:34Z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